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TABEL TC.33" sheetId="11" r:id="rId1"/>
  </sheets>
  <definedNames>
    <definedName name="_xlnm.Print_Area" localSheetId="0">'TABEL TC.33'!$A$1:$M$92</definedName>
    <definedName name="_xlnm.Print_Titles" localSheetId="0">'TABEL TC.33'!$9:$11</definedName>
  </definedNames>
  <calcPr calcId="181029"/>
</workbook>
</file>

<file path=xl/calcChain.xml><?xml version="1.0" encoding="utf-8"?>
<calcChain xmlns="http://schemas.openxmlformats.org/spreadsheetml/2006/main">
  <c r="M54" i="11" l="1"/>
  <c r="M76" i="11"/>
  <c r="M75" i="11" s="1"/>
  <c r="M71" i="11"/>
  <c r="M68" i="11"/>
  <c r="M67" i="11"/>
  <c r="M65" i="11"/>
  <c r="M61" i="11"/>
  <c r="M52" i="11"/>
  <c r="M48" i="11"/>
  <c r="M34" i="11"/>
  <c r="M31" i="11"/>
  <c r="M27" i="11"/>
  <c r="M19" i="11"/>
  <c r="M17" i="11"/>
  <c r="M14" i="11"/>
  <c r="M13" i="11" s="1"/>
  <c r="M92" i="11" l="1"/>
  <c r="H76" i="11" l="1"/>
  <c r="H75" i="11" s="1"/>
  <c r="H71" i="11"/>
  <c r="H68" i="11"/>
  <c r="H65" i="11"/>
  <c r="H61" i="11"/>
  <c r="H52" i="11"/>
  <c r="H48" i="11"/>
  <c r="H34" i="11"/>
  <c r="H31" i="11"/>
  <c r="H27" i="11"/>
  <c r="H19" i="11"/>
  <c r="H17" i="11"/>
  <c r="H14" i="11"/>
  <c r="H13" i="11" l="1"/>
  <c r="H67" i="11"/>
  <c r="H92" i="11" l="1"/>
</calcChain>
</file>

<file path=xl/sharedStrings.xml><?xml version="1.0" encoding="utf-8"?>
<sst xmlns="http://schemas.openxmlformats.org/spreadsheetml/2006/main" count="479" uniqueCount="234">
  <si>
    <t>kali</t>
  </si>
  <si>
    <t>%</t>
  </si>
  <si>
    <t>unit</t>
  </si>
  <si>
    <t>No</t>
  </si>
  <si>
    <t>Kasus</t>
  </si>
  <si>
    <t>Jumlah Kegiatan Pemerintah di wilayah kecamatan yang dikoordinasikan</t>
  </si>
  <si>
    <t>Cakupan penyelenggaran pemerintahan dan pelayanan publik</t>
  </si>
  <si>
    <t>Persentase Pembangunan di Kecamatan  yang di Koordinasikan</t>
  </si>
  <si>
    <t>Kegiatan</t>
  </si>
  <si>
    <t>Jumlah pelayananan kemasyarakatan yang dilaksanakan</t>
  </si>
  <si>
    <t>Cakupan kualitas penyelenggaraan pemerintahan Kecamatan</t>
  </si>
  <si>
    <t>Jumlah organisasi / kelompok  kemasyarakatan yang dibina</t>
  </si>
  <si>
    <t>Program Penyelenggaraan Pemerintahan dan Pelayanan Publik</t>
  </si>
  <si>
    <t>7.01.02.2.01</t>
  </si>
  <si>
    <t>Kegiatan Koordinasi Penyelenggaraan Kegiatan Pemerintahan di Tingkat Kecamatan</t>
  </si>
  <si>
    <t>7.01.02.2.01.01</t>
  </si>
  <si>
    <t>Sub Kegiatan Koordinasi / Sinergi Perencanaan dan Pelaksanaan Kegiatan Pemerintahan dengan Perangkat Daerah dan Instansi Vertikal Terkait</t>
  </si>
  <si>
    <t>kegiatan</t>
  </si>
  <si>
    <t>7.01.02.2.03</t>
  </si>
  <si>
    <t>Kegiatan Koordinasi Pemeliharaan Prasarana dan Sarana Pelayanan Umum</t>
  </si>
  <si>
    <t>7.01.02.2.03.02</t>
  </si>
  <si>
    <t>Program Penunjang Urusan Pemerintahan Daerah Kabupaten / Kota</t>
  </si>
  <si>
    <t>7.01.01.2.01</t>
  </si>
  <si>
    <t>Kegiatan Perencanaan, Penganggaran, dan Evaluasi Kinerja Perangkat Daerah</t>
  </si>
  <si>
    <t>7.01.01.2.01.01</t>
  </si>
  <si>
    <t>Sub Kegiatan Penyusunan Dokumen Perencanaan Perangkat Daerah</t>
  </si>
  <si>
    <t>dokumen</t>
  </si>
  <si>
    <t>7.01.01.2.01.06</t>
  </si>
  <si>
    <t>Sub Kegiatan Koordinasi Penyusunan Laporan Capaian Kinerja dan Ikhtisar Realisasi Kinerja SKPD</t>
  </si>
  <si>
    <t>7.01.01.2.02</t>
  </si>
  <si>
    <t>Kegiatan Administrasi Keuangan Perangkat Daerah</t>
  </si>
  <si>
    <t>7.01.01.2.02.01</t>
  </si>
  <si>
    <t>orang</t>
  </si>
  <si>
    <t>7.01.01.2.06</t>
  </si>
  <si>
    <t>Kegiatan Administrasi Umum Perangkat Daerah</t>
  </si>
  <si>
    <t>7.01.01.2.06.01</t>
  </si>
  <si>
    <t>Sub Kegiatan Penyediaan Komponen Instalasi Listrik / Penerangan Bangunan Kantor</t>
  </si>
  <si>
    <t>jenis</t>
  </si>
  <si>
    <t>7.01.01.2.06.02</t>
  </si>
  <si>
    <t>Sub Kegiatan Penyediaan peralatan dan Perlengkapan Kantor</t>
  </si>
  <si>
    <t>7.01.01.2.06.03</t>
  </si>
  <si>
    <t>7.01.01.2.06.04</t>
  </si>
  <si>
    <t>Sub Kegiatan Penyediaan Bahan Logistik Kantor</t>
  </si>
  <si>
    <t>paket</t>
  </si>
  <si>
    <t>7.01.01.2.06.05</t>
  </si>
  <si>
    <t>Sub Kegiatan Penyediaan Barang Cetakan dan Penggandaan</t>
  </si>
  <si>
    <t>lembar</t>
  </si>
  <si>
    <t>7.01.01.2.06.06</t>
  </si>
  <si>
    <t>Sub Kegiatan Penyediaan Bahan Bacaan dan Peraturan Perundang-undangan</t>
  </si>
  <si>
    <t>7.01.01.2.06.09</t>
  </si>
  <si>
    <t>Sub Kegiatan Penyelenggaraan Rapat Koordinasi dan Konsultasi SKPD</t>
  </si>
  <si>
    <t>7.01.01.2.07</t>
  </si>
  <si>
    <t>Kegiatan Pengadaan Barang Milik Daerah Penunjang Urusan Pemerintahan Daerah</t>
  </si>
  <si>
    <t>7.01.01.2.07.02</t>
  </si>
  <si>
    <t>Sub Kegiatan Pengadaan Kendaraan Dinas / Operasional atau Lapangan</t>
  </si>
  <si>
    <t>7.01.01.2.07.05</t>
  </si>
  <si>
    <t>Sub Kegiatan Pengadaan Meubel</t>
  </si>
  <si>
    <t>7.01.01.2.07.11</t>
  </si>
  <si>
    <t>Sub Kegiatan Pengadaan Sarana dan Prasarana Pendukung Gedung Kantor atau Bangunan lainnya</t>
  </si>
  <si>
    <t>7.01.01.2.08</t>
  </si>
  <si>
    <t>Kegiatan Penyediaan Jasa Penunjang Urusan Pemerintahan Daerah</t>
  </si>
  <si>
    <t>7.01.01.2.08.02</t>
  </si>
  <si>
    <t>Sub kegiatan Penyediaan jasa komunikasi, sumber daya air dan listrik</t>
  </si>
  <si>
    <t>7.01.01.2.08.04</t>
  </si>
  <si>
    <t>Sub Kegiatan Penyediaan jasa pelayanan umum kantor</t>
  </si>
  <si>
    <t>7.01.01.2.09</t>
  </si>
  <si>
    <t>Kegiatan Pemeliharaan Barang Milik Daerah Penunjang urusan Pemerintahan daerah</t>
  </si>
  <si>
    <t>7.01.01.2.09.01</t>
  </si>
  <si>
    <t>Sub Kegiatan Penyediaan jasa pemeliharaan, biaya pemeliharaan dan pajak kendaraan perorangan dinas atau kendaraan dinas jabatan</t>
  </si>
  <si>
    <t>7.01.01.2.09.09</t>
  </si>
  <si>
    <t>Sub Kegiatan Pemeliharaan / rehabilitasi gedung kantor dan bangunan lainnya</t>
  </si>
  <si>
    <t>7.01.01.2.09.10</t>
  </si>
  <si>
    <t>Sub Kegiatan Pemeliharaan / rehabilitasi sarana dan prasarana gedung kantor atau bangunan lainnya</t>
  </si>
  <si>
    <t>7.01.03</t>
  </si>
  <si>
    <t>Program Pemberdayaan Masyarakat Desa dan kelurahan</t>
  </si>
  <si>
    <t>7.01.03.2.01</t>
  </si>
  <si>
    <t>Kegiatan Koordinasi Kegiatan Pemberdayaan Desa</t>
  </si>
  <si>
    <t>7.01.03.2.01.01</t>
  </si>
  <si>
    <t>7.01.03.2.01.03</t>
  </si>
  <si>
    <t>Sub Kegiatan Peningkatan Efektivitas kegiatan pemberdayaan masyarakat di wilayah kecamatan</t>
  </si>
  <si>
    <t>7.01.03.2.02</t>
  </si>
  <si>
    <t>Kegiatan Pemberdayaan Kelurahan</t>
  </si>
  <si>
    <t>7.01.03.2.02.01</t>
  </si>
  <si>
    <t>Sub Kegiatan Peningkatan Partisipasi Masyarakat dalam Forum Musyawarah Perencanaan Pembangunan di Kelurahan</t>
  </si>
  <si>
    <t>7.01.03.2.02.02</t>
  </si>
  <si>
    <t>Sub Kegiatan Pembangunan Sarana dan Prasarana Kelurahan</t>
  </si>
  <si>
    <t>7.01.03.2.02.03</t>
  </si>
  <si>
    <t>Sub Kegiatan Pemberdayaan Masyarakat di Kelurahan</t>
  </si>
  <si>
    <t>7.01.03.2.03</t>
  </si>
  <si>
    <t>Kegiatan Pemberdayaan Lembaga Kemasyarakatan  Tingkat Kecamatan</t>
  </si>
  <si>
    <t>7.01.03.2.03.02</t>
  </si>
  <si>
    <t>Sub Kegiatan Peningkatan Kapasitas Lembaga Kemasyarakatan</t>
  </si>
  <si>
    <t>Program Penyelenggaraan Urusan Pemerintahan Umum</t>
  </si>
  <si>
    <t>Program Ketenteraman dan Ketertiban Umum</t>
  </si>
  <si>
    <t>7.01.04.2.01</t>
  </si>
  <si>
    <t>Kegiatan Koordinasi Upaya Penyelenggaraan Ketenteraman dan Ketertiban Umum</t>
  </si>
  <si>
    <t>7.01.04.2.01.02</t>
  </si>
  <si>
    <t>Sub Kegiatan Harmonisasi Hubungan dengan Tokoh Agama dan tokoh Masyarakat</t>
  </si>
  <si>
    <t>7.01.04.2.02</t>
  </si>
  <si>
    <t>Kegiatan Koordinasi Penerapan dan Penegakan Peraturan Daerah dan Peraturan Kepala Daerah</t>
  </si>
  <si>
    <t>7.01.04.2.02.01</t>
  </si>
  <si>
    <t>Sub Kegiatan Koordinasi / Sinergi dengan Perangkat Daerah yang Tugas dan Fungsinya di Bidang Penegakan Peraturan Perundang-undangan dan/atau Kepolisian Negara Republik Indonesia</t>
  </si>
  <si>
    <t>7.01.06</t>
  </si>
  <si>
    <t>Program Pembinaan dan Pengawasan Pemerintahan Desa</t>
  </si>
  <si>
    <t>7.01.06.2.01</t>
  </si>
  <si>
    <t>Kegiatan Fasilitasi, rekomendasi dan koordinasi pembinaan dan pengawasan pemerintahan desa</t>
  </si>
  <si>
    <t>7.01.06.2.01.01</t>
  </si>
  <si>
    <t>Sub Kegiatan Fasilitasi Penyusunan Peraturan Desa dan Peraturan kepala Desa</t>
  </si>
  <si>
    <t>7.01.06.2.01.02</t>
  </si>
  <si>
    <t>Sub Kegiatan Fasilitasi Administrasi Tata Pemerintahan Desa</t>
  </si>
  <si>
    <t>7.01.06.2.01.17</t>
  </si>
  <si>
    <t>Sub Kegiatan Koordinasi Pendampingan desa di wilayahnya</t>
  </si>
  <si>
    <t>Sub Kegiatan Pelaksanaan Pemeliharaan prasarana dan fasilitas pelayanan umum yang melibatkan pihak swasta</t>
  </si>
  <si>
    <t>7.01.02.2.02</t>
  </si>
  <si>
    <t>7.01.02.2.02.03</t>
  </si>
  <si>
    <t>7.01.04.2.01.01</t>
  </si>
  <si>
    <t>Sub Kegiatan Sinergitas dengan Kepolisian Negara Republik Indonesia, Tentara Nasional Indonesia dan Instansi Vertikal di Wilayah Kecamatan</t>
  </si>
  <si>
    <t>Sub Kegiatan Peningkatan Efektifitas Pelaksanaan Pelayanan kepada Masyarakat di Wilayah Kecamatan</t>
  </si>
  <si>
    <t>kasus</t>
  </si>
  <si>
    <t>Kegiatan Penyelenggaraan Urusan Pemerintahan yang tidak Dilaksanakan oleh Unit Kerja Perangkat Daerah yang ada di Kecamatan</t>
  </si>
  <si>
    <t>Desa</t>
  </si>
  <si>
    <t>Jumlah tapal batas Desa/Kel yang terselesaikan</t>
  </si>
  <si>
    <t>Desa/Kel</t>
  </si>
  <si>
    <t>Jumlah  Desa/kelurahan   yang dinilai/evaluasi</t>
  </si>
  <si>
    <t>Jlh Data  Monografi dan Frofil Desa yang disusun</t>
  </si>
  <si>
    <t>buah</t>
  </si>
  <si>
    <t>Jumlah Perdes/Perkades yang  terfasilitasi</t>
  </si>
  <si>
    <t>Orang</t>
  </si>
  <si>
    <t>Jumlah Kegiatan Pemerintah Desa/Kelurahan  yang terkoordinasi dan terfasilitasi.</t>
  </si>
  <si>
    <t>Cakupan kualitas penyelenggaraan pemerintahan Desa dan Kelurahan</t>
  </si>
  <si>
    <t>Jumlah kegiatan Pemilu dan Pilkades yang terfasilitasi</t>
  </si>
  <si>
    <t>Jumlah pendampingan dan koordinasi kegiatan yang dilaksanakan</t>
  </si>
  <si>
    <t>berkurangnya kasus komplain/pengaduan masyarakat akan ketertiban umum</t>
  </si>
  <si>
    <t>Koordinasi Antar Unsur Pimpinan Kecamatan</t>
  </si>
  <si>
    <t>Jumlah  Kegiatan Pembinaan Lembaga Pemberdayaan Masyarakat yang dilaksanakan</t>
  </si>
  <si>
    <t>Jumlah  Lembaga Kemasyarakatan yang dibina</t>
  </si>
  <si>
    <t>Lembaga</t>
  </si>
  <si>
    <t>Jumlah pendampingan dan fasilitasi kegiatan saran dan prasarana Kelurahan yang dilaksanakan</t>
  </si>
  <si>
    <t>Jumlah musyawarah perencanaan pembangunan kelurahan yang terfasilitasi</t>
  </si>
  <si>
    <t>Meningkatnya pembangunan fasilitas sarana dan prasarana dan pemberdayaan kelompok masyarakat kelurahan</t>
  </si>
  <si>
    <t>Jumlah pendampingan dan fasilitasi kegiatan Pemberdayaan masyarakat Kelurahan yang dilaksanakan</t>
  </si>
  <si>
    <t>Jumlah kegiatan gotong royong yang di fasilitasi/digagasi Pemerintah Kecamatan</t>
  </si>
  <si>
    <t>Pokmas</t>
  </si>
  <si>
    <t>Jumlah Pola Desa Percontohan</t>
  </si>
  <si>
    <t>Jumlah masalah pengaduan/kasus yang ditangani/diselesaikan</t>
  </si>
  <si>
    <t>Jumlah fasilitas prasarana dan fasilitas umum yang terpelihara</t>
  </si>
  <si>
    <t>Jumlah prasarana dan fasilitas umum  yang  berfungsi dengan baik</t>
  </si>
  <si>
    <t>Jumlah laporan hasil monitoring/pengawasan harga sembako</t>
  </si>
  <si>
    <t>Jumlah permintaan rekomendasi ijin dan non perizinan yang masuk</t>
  </si>
  <si>
    <t>Urusan</t>
  </si>
  <si>
    <t>Instansi/OPD</t>
  </si>
  <si>
    <t>Jumlah jenis ketersediaan data di bidang sosial</t>
  </si>
  <si>
    <t>Koordinasi pencapaian target penerimaan PBB dan PAD</t>
  </si>
  <si>
    <t>Jumlah rekomendasi dan koordinasi penanganan dan pengendalian bencana alam dan SDA</t>
  </si>
  <si>
    <t>Jumlah  kegiatan kebudayaan dan kearifan lokal yang diselenggarakan</t>
  </si>
  <si>
    <t>Jumlah Kegiatan Pemerintah di bidang pemberdayaan Desa  yang dikoordinasikan dan difasilitasi</t>
  </si>
  <si>
    <t>Jumlah kegiatan keagamaan yang dilaksanakan ataupun difasilitasi</t>
  </si>
  <si>
    <t>Jumlah kegiatan HUT RI, HUT Toba dan Upacara / Kegiatan Kenegaraan lainnya yang dilaksanakan</t>
  </si>
  <si>
    <t>Dokumen Hasil Musrenbang Kecamatan</t>
  </si>
  <si>
    <t>Jumlah kegiatan Perencanaan Pembangunan dan Kegiatan Kecamatan yang dikoordinasikan dan dilaksanakan</t>
  </si>
  <si>
    <t>Jumlah  Peralatan dan mesin kantor yang dirawat</t>
  </si>
  <si>
    <t>Jumlah gedung kantor dan rumah dinas dalam kondisi baik</t>
  </si>
  <si>
    <t>Jumlah kendaraan dinas dalam kondisi baik</t>
  </si>
  <si>
    <t>Persentase Barang Milik Daerah/asset dalam kondisi baik</t>
  </si>
  <si>
    <t>Jumlah tenaga kontrak dan jasa pengelola keuangan yang tersedia</t>
  </si>
  <si>
    <t>Tagihan rekening listrik,air internet, pulsa yang ditampung</t>
  </si>
  <si>
    <t xml:space="preserve">Jumlah dukungan jasa penunjang kegiatan Aparatur </t>
  </si>
  <si>
    <t>Jumlah dukungan fasilitas sarana prasarana pendukung kantor yang tersedia</t>
  </si>
  <si>
    <t>Jumlah pengadaan peralatan kantor yang  ditampung</t>
  </si>
  <si>
    <t>Jumlah pengadaan kendaraan dinas</t>
  </si>
  <si>
    <t>OH</t>
  </si>
  <si>
    <t>Ketersediaan dan kelengkapan alat listrik</t>
  </si>
  <si>
    <t>cakupan  ketersediaan administrasi perkantoran</t>
  </si>
  <si>
    <t>Penyediaan gaji dan tunjangan ASN</t>
  </si>
  <si>
    <t>Sub Kegiatan  Penyediaan Peralatan Rumah Tangga</t>
  </si>
  <si>
    <t>Jumlah pengisian dan PAW anggota  BPD yang terfasilitasi</t>
  </si>
  <si>
    <t>7.01.05.2.01.08</t>
  </si>
  <si>
    <t>Pelaksanaan Tugas Forum Koordinasi Pimpinan di Kecamatan</t>
  </si>
  <si>
    <t>7.01.05.2.01</t>
  </si>
  <si>
    <t>Kegiatan Penyelenggaraan Urusan Pemerintahan Umum sesuai Penugasan Kepala Daerah</t>
  </si>
  <si>
    <t>7.01.05.2.01.01</t>
  </si>
  <si>
    <t>7.01.05.2.01.04</t>
  </si>
  <si>
    <t>Pembinaan Kerukunan Antarsuku dan Intrasuku, Umat Beragama, Ras, dan Golongan Lainnya Guna Mewujudkan Stabilitas Keamanan Lokal, Regional, dan Nasional</t>
  </si>
  <si>
    <t>Jumlah kegiatan /koordinasi dan komunikasi dengan Tokoh masyarakat, Tokoh Agama yang dilakukan</t>
  </si>
  <si>
    <t>Jumlah kegiatan /koordinasi dan komunikasi dengan Kepolisian, TNI dan Instansi Vertikal  yang dilakukan</t>
  </si>
  <si>
    <t>Jumlah kegiatan pemantapan wawasan Kebangsaan dan kehidupan beragama</t>
  </si>
  <si>
    <t>cakupan penyelenggaraan Urusan Pemerintahan Umum</t>
  </si>
  <si>
    <t xml:space="preserve">Pengurangan kasus komplain/pengaduan masyarakat akan ketertiban umum </t>
  </si>
  <si>
    <t>Ketersediaan dokumen perencanaan, penganggaran dan evaluasi kinerja OPD</t>
  </si>
  <si>
    <t>Jumlah  Kegiatan Pembangunan dan Pemerintahan  Desa yang dikoordinasikan dan pendampingan</t>
  </si>
  <si>
    <t>Jenis</t>
  </si>
  <si>
    <t xml:space="preserve">Jumlah desa/Kelurahan yang melakukan tertib administrasi </t>
  </si>
  <si>
    <t>Jumlah Aparatur Pemerintah Desa yang dibina</t>
  </si>
  <si>
    <t>Jumlah Dokumen  perencanaan Perangkat daerah</t>
  </si>
  <si>
    <t>Jumlah Dokumen Pelaporan Kinerja OPD</t>
  </si>
  <si>
    <t>Cakupan ketersediaan administrasi keuangan  OPD</t>
  </si>
  <si>
    <t>Jumlah pengadaan barang milik Daerah yang tersedia untuk menunjang kinerja Aparatur</t>
  </si>
  <si>
    <t xml:space="preserve">Jumlah urusan  Pemerintahan  yang hak dan wewenangnya tanggungjawab Kecamatan </t>
  </si>
  <si>
    <t>Ketersediaan ATK dan peralatan kebersihan Kantor Kecamatan dan kelurahan</t>
  </si>
  <si>
    <t>Kode</t>
  </si>
  <si>
    <t xml:space="preserve">Jumlah penyediaan bahan bacaan kantor </t>
  </si>
  <si>
    <t>Jumlah barang cetakan dan penggandaan</t>
  </si>
  <si>
    <t>Sub Kegiatan Penyediaan Gaji dan Tunjangan ASN</t>
  </si>
  <si>
    <t>Jumlah penyediaan peralatan dan alat rumahtangga  kantor dan rumah dinas</t>
  </si>
  <si>
    <t>Jumlah penyediaan konsumsi rapat rapat dan tamu</t>
  </si>
  <si>
    <t>Instansi / OPD</t>
  </si>
  <si>
    <t>Jumlah instansi/OPD yang dikoordinasikan terkait penyediaan data bidang perekonomian dan sosial</t>
  </si>
  <si>
    <t>Jumlah Pelaksanaan Musrenbang Desa yang terfasilitasi</t>
  </si>
  <si>
    <t>Jumlah masalah asset / kekayaan Desa yang terselesaikan</t>
  </si>
  <si>
    <t>kasus / pengaduan</t>
  </si>
  <si>
    <t>Porsea</t>
  </si>
  <si>
    <t>Jumlah kordinasi kegiatan dan penanganan di bidang ketentraman dan ketertiban umum</t>
  </si>
  <si>
    <t>Sub Kegiatan Pembinaan Wawasan Kebangsaan dan Ketahanan Nasional dalam rangka Memantapkan Pengamalan Pancasila, Pelaksanaan Undang-Undang Dasar Negara Republik Indonesia Tahun 1945, Pelestarian Bhinneka Tunggal Ika serta Pemertahanan dan Pemeliharaan Keutuhan Negara Kesatuan Republik Indonesia</t>
  </si>
  <si>
    <t>Jumlah Kegiatan Dana Desa dan Alokasi Dana Desa yang difasilitasi dan dimonitoring</t>
  </si>
  <si>
    <t>Urusan/Bidang Urusan Pemerintah Daerah dan Program/Kegiatan</t>
  </si>
  <si>
    <t>Tabel TC.33</t>
  </si>
  <si>
    <t>RUMUSAN RENCANA PROGRAM DAN KEGIATAN PERANGKAT DAERAH TAHUN 2022</t>
  </si>
  <si>
    <t>DAN PERKIRAAN MAJU TAHUN 2023</t>
  </si>
  <si>
    <t>KABUPATEN TOBA</t>
  </si>
  <si>
    <t>ORGANISASI PERANGKAT DAERAH : KECAMATAN PORSEA</t>
  </si>
  <si>
    <t>Target Capaian Kinerja</t>
  </si>
  <si>
    <t>Rencana Tahun 2022</t>
  </si>
  <si>
    <t>Kebutuhan dana/pagu indikatif</t>
  </si>
  <si>
    <t>Sumber dana</t>
  </si>
  <si>
    <t>Catatan penting</t>
  </si>
  <si>
    <t>Jumlah Rp.</t>
  </si>
  <si>
    <t>DAU</t>
  </si>
  <si>
    <t>Perkiraan Maju Tahun 2023</t>
  </si>
  <si>
    <t>Laporan Perjalanan dinas</t>
  </si>
  <si>
    <t>Cakupan Kegiatan Pemerintah di wilayah kecamatan yang dikoordinasikan dan dilaksanakan</t>
  </si>
  <si>
    <t>Jumlah Musyawarah Pembangunan desa yang terfasilitasi</t>
  </si>
  <si>
    <t>Sub Kegiatan Peningkatan Partisipasi Masyarakat dalam Forum Musyawarah Perencanaan Pembangunan di desa</t>
  </si>
  <si>
    <t>Indikator Kinerja Program/Kegiatan</t>
  </si>
  <si>
    <t>Lokasi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</si>
</sst>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9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6" fillId="0" borderId="0" xfId="2" applyFont="1" applyBorder="1" applyAlignment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8" fillId="0" borderId="0" xfId="2" applyFont="1" applyBorder="1" applyAlignment="1">
      <alignment vertical="top"/>
    </xf>
    <xf numFmtId="0" fontId="8" fillId="0" borderId="0" xfId="2" applyFont="1" applyAlignment="1">
      <alignment vertical="top"/>
    </xf>
    <xf numFmtId="0" fontId="8" fillId="2" borderId="0" xfId="2" applyFont="1" applyFill="1" applyBorder="1" applyAlignment="1">
      <alignment horizontal="justify" vertical="top"/>
    </xf>
    <xf numFmtId="0" fontId="8" fillId="2" borderId="0" xfId="2" applyFont="1" applyFill="1" applyAlignment="1">
      <alignment horizontal="justify" vertical="top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9" fillId="2" borderId="0" xfId="0" applyFont="1" applyFill="1"/>
    <xf numFmtId="0" fontId="10" fillId="2" borderId="0" xfId="0" applyFont="1" applyFill="1"/>
    <xf numFmtId="0" fontId="10" fillId="0" borderId="0" xfId="2" applyFont="1" applyBorder="1" applyAlignment="1">
      <alignment horizontal="center" vertical="top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5" xfId="2" applyFont="1" applyBorder="1" applyAlignment="1">
      <alignment horizontal="center" vertical="top"/>
    </xf>
    <xf numFmtId="0" fontId="11" fillId="0" borderId="0" xfId="2" applyFont="1" applyBorder="1" applyAlignment="1">
      <alignment horizontal="center" vertical="top"/>
    </xf>
    <xf numFmtId="0" fontId="12" fillId="2" borderId="5" xfId="2" applyFont="1" applyFill="1" applyBorder="1" applyAlignment="1">
      <alignment horizontal="justify" vertical="top"/>
    </xf>
    <xf numFmtId="0" fontId="12" fillId="2" borderId="0" xfId="2" applyFont="1" applyFill="1" applyBorder="1" applyAlignment="1">
      <alignment horizontal="justify" vertical="top"/>
    </xf>
    <xf numFmtId="0" fontId="12" fillId="2" borderId="0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21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left" vertical="center" wrapText="1"/>
    </xf>
    <xf numFmtId="165" fontId="13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2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justify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165" fontId="12" fillId="0" borderId="1" xfId="2" applyNumberFormat="1" applyFont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justify" vertical="center" wrapText="1"/>
    </xf>
    <xf numFmtId="0" fontId="12" fillId="0" borderId="1" xfId="2" quotePrefix="1" applyFont="1" applyBorder="1" applyAlignment="1">
      <alignment horizontal="left" vertical="center"/>
    </xf>
    <xf numFmtId="165" fontId="12" fillId="0" borderId="1" xfId="2" quotePrefix="1" applyNumberFormat="1" applyFont="1" applyBorder="1" applyAlignment="1">
      <alignment horizontal="right" vertical="center"/>
    </xf>
    <xf numFmtId="0" fontId="12" fillId="0" borderId="1" xfId="2" quotePrefix="1" applyFont="1" applyBorder="1" applyAlignment="1">
      <alignment horizontal="center" vertical="center"/>
    </xf>
    <xf numFmtId="0" fontId="9" fillId="4" borderId="1" xfId="2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165" fontId="9" fillId="0" borderId="1" xfId="2" applyNumberFormat="1" applyFont="1" applyBorder="1" applyAlignment="1">
      <alignment horizontal="right" vertical="center"/>
    </xf>
    <xf numFmtId="0" fontId="9" fillId="0" borderId="1" xfId="2" applyFont="1" applyBorder="1" applyAlignment="1">
      <alignment vertical="center"/>
    </xf>
    <xf numFmtId="0" fontId="9" fillId="0" borderId="1" xfId="2" quotePrefix="1" applyFont="1" applyBorder="1" applyAlignment="1">
      <alignment horizontal="left" vertical="center" wrapText="1"/>
    </xf>
    <xf numFmtId="165" fontId="9" fillId="0" borderId="1" xfId="2" quotePrefix="1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165" fontId="10" fillId="4" borderId="1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left" vertical="center" wrapText="1"/>
    </xf>
    <xf numFmtId="165" fontId="9" fillId="0" borderId="1" xfId="2" applyNumberFormat="1" applyFont="1" applyBorder="1" applyAlignment="1">
      <alignment horizontal="right" vertical="center" wrapText="1"/>
    </xf>
    <xf numFmtId="0" fontId="11" fillId="4" borderId="1" xfId="2" applyFont="1" applyFill="1" applyBorder="1" applyAlignment="1">
      <alignment horizontal="justify" vertical="center" wrapText="1"/>
    </xf>
    <xf numFmtId="0" fontId="10" fillId="4" borderId="1" xfId="2" quotePrefix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/>
    </xf>
    <xf numFmtId="21" fontId="13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left" vertical="center"/>
    </xf>
    <xf numFmtId="165" fontId="10" fillId="3" borderId="1" xfId="2" applyNumberFormat="1" applyFont="1" applyFill="1" applyBorder="1" applyAlignment="1">
      <alignment horizontal="right" vertical="center"/>
    </xf>
    <xf numFmtId="0" fontId="10" fillId="3" borderId="1" xfId="2" applyFont="1" applyFill="1" applyBorder="1" applyAlignment="1">
      <alignment vertical="center"/>
    </xf>
    <xf numFmtId="0" fontId="11" fillId="4" borderId="1" xfId="2" applyFont="1" applyFill="1" applyBorder="1" applyAlignment="1">
      <alignment horizontal="left" vertical="center" wrapText="1"/>
    </xf>
    <xf numFmtId="0" fontId="9" fillId="4" borderId="1" xfId="2" applyFont="1" applyFill="1" applyBorder="1" applyAlignment="1">
      <alignment vertical="center"/>
    </xf>
    <xf numFmtId="0" fontId="9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/>
    </xf>
    <xf numFmtId="165" fontId="10" fillId="4" borderId="1" xfId="2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justify" vertical="center"/>
    </xf>
    <xf numFmtId="0" fontId="9" fillId="4" borderId="1" xfId="2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5" borderId="1" xfId="2" applyFont="1" applyFill="1" applyBorder="1" applyAlignment="1">
      <alignment vertical="center"/>
    </xf>
    <xf numFmtId="0" fontId="9" fillId="5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left" vertical="center"/>
    </xf>
    <xf numFmtId="165" fontId="10" fillId="5" borderId="1" xfId="2" applyNumberFormat="1" applyFont="1" applyFill="1" applyBorder="1" applyAlignment="1">
      <alignment horizontal="right" vertical="center"/>
    </xf>
    <xf numFmtId="0" fontId="10" fillId="5" borderId="1" xfId="2" applyFont="1" applyFill="1" applyBorder="1" applyAlignment="1">
      <alignment vertical="center"/>
    </xf>
    <xf numFmtId="21" fontId="11" fillId="4" borderId="1" xfId="0" applyNumberFormat="1" applyFont="1" applyFill="1" applyBorder="1" applyAlignment="1">
      <alignment horizontal="left" vertical="center" wrapText="1"/>
    </xf>
    <xf numFmtId="21" fontId="12" fillId="0" borderId="1" xfId="0" applyNumberFormat="1" applyFont="1" applyFill="1" applyBorder="1" applyAlignment="1">
      <alignment horizontal="left" vertical="center" wrapText="1"/>
    </xf>
    <xf numFmtId="21" fontId="12" fillId="2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justify" vertical="center"/>
    </xf>
    <xf numFmtId="21" fontId="12" fillId="2" borderId="1" xfId="0" applyNumberFormat="1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9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2" fillId="2" borderId="0" xfId="2" applyFont="1" applyFill="1" applyAlignment="1">
      <alignment horizontal="justify" vertical="top"/>
    </xf>
    <xf numFmtId="0" fontId="12" fillId="2" borderId="0" xfId="2" applyFont="1" applyFill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11" fillId="0" borderId="1" xfId="2" applyFont="1" applyBorder="1" applyAlignment="1">
      <alignment vertical="center"/>
    </xf>
    <xf numFmtId="0" fontId="11" fillId="2" borderId="1" xfId="2" applyFont="1" applyFill="1" applyBorder="1" applyAlignment="1">
      <alignment horizontal="justify" vertical="center"/>
    </xf>
    <xf numFmtId="0" fontId="11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165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vertical="center"/>
    </xf>
    <xf numFmtId="0" fontId="11" fillId="3" borderId="1" xfId="2" applyFont="1" applyFill="1" applyBorder="1" applyAlignment="1">
      <alignment horizontal="left" vertical="center" wrapText="1"/>
    </xf>
    <xf numFmtId="43" fontId="14" fillId="6" borderId="1" xfId="2" applyNumberFormat="1" applyFont="1" applyFill="1" applyBorder="1" applyAlignment="1">
      <alignment horizontal="center" vertical="center" wrapText="1"/>
    </xf>
    <xf numFmtId="43" fontId="14" fillId="6" borderId="1" xfId="12" applyFont="1" applyFill="1" applyBorder="1" applyAlignment="1" applyProtection="1">
      <alignment horizontal="center" vertical="center" wrapText="1" shrinkToFit="1"/>
    </xf>
    <xf numFmtId="0" fontId="10" fillId="0" borderId="2" xfId="2" applyFont="1" applyBorder="1" applyAlignment="1">
      <alignment horizontal="center" vertical="top"/>
    </xf>
    <xf numFmtId="0" fontId="10" fillId="0" borderId="3" xfId="2" applyFont="1" applyBorder="1" applyAlignment="1">
      <alignment horizontal="center" vertical="top"/>
    </xf>
    <xf numFmtId="0" fontId="10" fillId="0" borderId="4" xfId="2" applyFont="1" applyBorder="1" applyAlignment="1">
      <alignment horizontal="center" vertical="top"/>
    </xf>
    <xf numFmtId="0" fontId="10" fillId="2" borderId="0" xfId="0" applyFont="1" applyFill="1" applyAlignment="1">
      <alignment horizontal="left"/>
    </xf>
    <xf numFmtId="0" fontId="11" fillId="0" borderId="1" xfId="2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/>
    </xf>
    <xf numFmtId="165" fontId="9" fillId="0" borderId="3" xfId="2" applyNumberFormat="1" applyFont="1" applyBorder="1" applyAlignment="1">
      <alignment horizontal="center" vertical="center"/>
    </xf>
    <xf numFmtId="165" fontId="9" fillId="0" borderId="4" xfId="2" applyNumberFormat="1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top"/>
    </xf>
    <xf numFmtId="0" fontId="10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top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/>
    </xf>
    <xf numFmtId="0" fontId="9" fillId="0" borderId="3" xfId="2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</cellXfs>
  <cellStyles count="31">
    <cellStyle name="Comma [0] 10" xfId="15"/>
    <cellStyle name="Comma [0] 14 5 2" xfId="3"/>
    <cellStyle name="Comma [0] 2" xfId="16"/>
    <cellStyle name="Comma [0] 26" xfId="17"/>
    <cellStyle name="Comma [0] 27" xfId="18"/>
    <cellStyle name="Comma [0] 3 2 2" xfId="19"/>
    <cellStyle name="Comma [0] 4 2" xfId="20"/>
    <cellStyle name="Comma [0] 5" xfId="4"/>
    <cellStyle name="Comma 10" xfId="21"/>
    <cellStyle name="Comma 2" xfId="11"/>
    <cellStyle name="Comma 3" xfId="12"/>
    <cellStyle name="Normal" xfId="0" builtinId="0"/>
    <cellStyle name="Normal 10" xfId="22"/>
    <cellStyle name="Normal 11" xfId="5"/>
    <cellStyle name="Normal 2" xfId="6"/>
    <cellStyle name="Normal 2 2" xfId="7"/>
    <cellStyle name="Normal 2 2 4 5 2" xfId="8"/>
    <cellStyle name="Normal 2 2 4 5 2 2" xfId="23"/>
    <cellStyle name="Normal 2 2 4 5 2 2 2" xfId="24"/>
    <cellStyle name="Normal 2 3 3" xfId="2"/>
    <cellStyle name="Normal 3" xfId="9"/>
    <cellStyle name="Normal 3 2" xfId="25"/>
    <cellStyle name="Normal 39" xfId="26"/>
    <cellStyle name="Normal 4 3" xfId="27"/>
    <cellStyle name="Normal 6" xfId="10"/>
    <cellStyle name="Normal 7" xfId="28"/>
    <cellStyle name="Normal 7 2" xfId="29"/>
    <cellStyle name="Percent 11 2 2" xfId="30"/>
    <cellStyle name="Percent 2" xfId="13"/>
    <cellStyle name="Percent 3" xfId="1"/>
    <cellStyle name="Percent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view="pageBreakPreview" topLeftCell="A55" zoomScale="83" zoomScaleNormal="83" zoomScaleSheetLayoutView="83" workbookViewId="0">
      <selection activeCell="E14" sqref="E14"/>
    </sheetView>
  </sheetViews>
  <sheetFormatPr defaultColWidth="9.140625" defaultRowHeight="12.75" x14ac:dyDescent="0.25"/>
  <cols>
    <col min="1" max="1" width="5.5703125" style="2" customWidth="1"/>
    <col min="2" max="2" width="15.28515625" style="6" customWidth="1"/>
    <col min="3" max="3" width="42" style="6" customWidth="1"/>
    <col min="4" max="4" width="32.85546875" style="8" customWidth="1"/>
    <col min="5" max="5" width="8.7109375" style="8" customWidth="1"/>
    <col min="6" max="6" width="8.140625" style="10" customWidth="1"/>
    <col min="7" max="7" width="7.85546875" style="12" customWidth="1"/>
    <col min="8" max="8" width="21" style="2" customWidth="1"/>
    <col min="9" max="9" width="9.42578125" style="2" customWidth="1"/>
    <col min="10" max="10" width="13.140625" style="2" customWidth="1"/>
    <col min="11" max="11" width="7.28515625" style="8" customWidth="1"/>
    <col min="12" max="12" width="9.28515625" style="2" customWidth="1"/>
    <col min="13" max="13" width="21.85546875" style="2" customWidth="1"/>
    <col min="14" max="16384" width="9.140625" style="2"/>
  </cols>
  <sheetData>
    <row r="1" spans="1:13" s="1" customFormat="1" x14ac:dyDescent="0.25">
      <c r="B1" s="5"/>
      <c r="C1" s="5"/>
      <c r="D1" s="7"/>
      <c r="E1" s="7"/>
      <c r="F1" s="9"/>
      <c r="G1" s="11"/>
      <c r="K1" s="7"/>
    </row>
    <row r="2" spans="1:13" s="1" customFormat="1" ht="15.75" x14ac:dyDescent="0.25">
      <c r="A2" s="124" t="s">
        <v>215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" customFormat="1" ht="15.75" x14ac:dyDescent="0.25">
      <c r="A3" s="124" t="s">
        <v>216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s="1" customFormat="1" ht="15.75" x14ac:dyDescent="0.25">
      <c r="A4" s="124" t="s">
        <v>217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" customFormat="1" ht="14.45" customHeight="1" x14ac:dyDescent="0.25">
      <c r="A5" s="124" t="s">
        <v>218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s="1" customFormat="1" ht="15.75" x14ac:dyDescent="0.25">
      <c r="A6" s="15"/>
      <c r="B6" s="15"/>
      <c r="C6" s="15"/>
      <c r="D6" s="15"/>
      <c r="E6" s="15"/>
      <c r="F6" s="16"/>
      <c r="G6" s="17"/>
      <c r="H6" s="15"/>
      <c r="I6" s="15"/>
      <c r="J6" s="15"/>
      <c r="K6" s="15"/>
      <c r="L6" s="15"/>
      <c r="M6" s="15"/>
    </row>
    <row r="7" spans="1:13" s="1" customFormat="1" ht="14.45" customHeight="1" x14ac:dyDescent="0.25">
      <c r="A7" s="126" t="s">
        <v>219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s="1" customFormat="1" ht="15.75" x14ac:dyDescent="0.25">
      <c r="A8" s="18"/>
      <c r="B8" s="19"/>
      <c r="C8" s="19"/>
      <c r="D8" s="20"/>
      <c r="E8" s="21"/>
      <c r="F8" s="22"/>
      <c r="G8" s="17"/>
      <c r="H8" s="15"/>
      <c r="I8" s="15"/>
      <c r="J8" s="15"/>
      <c r="K8" s="21"/>
      <c r="L8" s="15"/>
      <c r="M8" s="15"/>
    </row>
    <row r="9" spans="1:13" ht="19.149999999999999" customHeight="1" x14ac:dyDescent="0.25">
      <c r="A9" s="125" t="s">
        <v>3</v>
      </c>
      <c r="B9" s="115" t="s">
        <v>199</v>
      </c>
      <c r="C9" s="115" t="s">
        <v>214</v>
      </c>
      <c r="D9" s="116" t="s">
        <v>232</v>
      </c>
      <c r="E9" s="121" t="s">
        <v>221</v>
      </c>
      <c r="F9" s="122"/>
      <c r="G9" s="122"/>
      <c r="H9" s="122"/>
      <c r="I9" s="122"/>
      <c r="J9" s="123"/>
      <c r="K9" s="117" t="s">
        <v>227</v>
      </c>
      <c r="L9" s="117"/>
      <c r="M9" s="117"/>
    </row>
    <row r="10" spans="1:13" ht="12.75" customHeight="1" x14ac:dyDescent="0.25">
      <c r="A10" s="125"/>
      <c r="B10" s="115"/>
      <c r="C10" s="115"/>
      <c r="D10" s="116"/>
      <c r="E10" s="127" t="s">
        <v>233</v>
      </c>
      <c r="F10" s="117" t="s">
        <v>220</v>
      </c>
      <c r="G10" s="117"/>
      <c r="H10" s="117" t="s">
        <v>222</v>
      </c>
      <c r="I10" s="117" t="s">
        <v>223</v>
      </c>
      <c r="J10" s="117" t="s">
        <v>224</v>
      </c>
      <c r="K10" s="117" t="s">
        <v>220</v>
      </c>
      <c r="L10" s="117"/>
      <c r="M10" s="117" t="s">
        <v>222</v>
      </c>
    </row>
    <row r="11" spans="1:13" ht="31.9" customHeight="1" x14ac:dyDescent="0.25">
      <c r="A11" s="125"/>
      <c r="B11" s="115"/>
      <c r="C11" s="115"/>
      <c r="D11" s="116"/>
      <c r="E11" s="128"/>
      <c r="F11" s="117"/>
      <c r="G11" s="117"/>
      <c r="H11" s="117"/>
      <c r="I11" s="117"/>
      <c r="J11" s="117"/>
      <c r="K11" s="117"/>
      <c r="L11" s="117"/>
      <c r="M11" s="117"/>
    </row>
    <row r="12" spans="1:13" ht="14.45" customHeight="1" x14ac:dyDescent="0.25">
      <c r="A12" s="23">
        <v>1</v>
      </c>
      <c r="B12" s="24">
        <v>2</v>
      </c>
      <c r="C12" s="24">
        <v>3</v>
      </c>
      <c r="D12" s="25">
        <v>4</v>
      </c>
      <c r="E12" s="25">
        <v>5</v>
      </c>
      <c r="F12" s="117">
        <v>6</v>
      </c>
      <c r="G12" s="117"/>
      <c r="H12" s="26">
        <v>7</v>
      </c>
      <c r="I12" s="26">
        <v>8</v>
      </c>
      <c r="J12" s="26">
        <v>9</v>
      </c>
      <c r="K12" s="117">
        <v>6</v>
      </c>
      <c r="L12" s="117"/>
      <c r="M12" s="27">
        <v>11</v>
      </c>
    </row>
    <row r="13" spans="1:13" ht="47.25" x14ac:dyDescent="0.25">
      <c r="A13" s="129">
        <v>1</v>
      </c>
      <c r="B13" s="28">
        <v>0.29237268518518517</v>
      </c>
      <c r="C13" s="29" t="s">
        <v>21</v>
      </c>
      <c r="D13" s="30" t="s">
        <v>10</v>
      </c>
      <c r="E13" s="29"/>
      <c r="F13" s="31">
        <v>100</v>
      </c>
      <c r="G13" s="32" t="s">
        <v>1</v>
      </c>
      <c r="H13" s="33">
        <f>+H14+H17+H19+H27+H31+H34</f>
        <v>3801262759</v>
      </c>
      <c r="I13" s="29"/>
      <c r="J13" s="29"/>
      <c r="K13" s="29">
        <v>100</v>
      </c>
      <c r="L13" s="32" t="s">
        <v>1</v>
      </c>
      <c r="M13" s="33">
        <f>+M14+M17+M19+M27+M31+M34</f>
        <v>3901645623</v>
      </c>
    </row>
    <row r="14" spans="1:13" ht="44.25" customHeight="1" x14ac:dyDescent="0.25">
      <c r="A14" s="130"/>
      <c r="B14" s="34" t="s">
        <v>22</v>
      </c>
      <c r="C14" s="35" t="s">
        <v>23</v>
      </c>
      <c r="D14" s="36" t="s">
        <v>188</v>
      </c>
      <c r="E14" s="35"/>
      <c r="F14" s="37">
        <v>3</v>
      </c>
      <c r="G14" s="38" t="s">
        <v>37</v>
      </c>
      <c r="H14" s="39">
        <f>SUM(H15:H16)</f>
        <v>34723290</v>
      </c>
      <c r="I14" s="35"/>
      <c r="J14" s="35"/>
      <c r="K14" s="37">
        <v>3</v>
      </c>
      <c r="L14" s="38" t="s">
        <v>37</v>
      </c>
      <c r="M14" s="39">
        <f>SUM(M15:M16)</f>
        <v>34723290</v>
      </c>
    </row>
    <row r="15" spans="1:13" ht="33.6" customHeight="1" x14ac:dyDescent="0.25">
      <c r="A15" s="130"/>
      <c r="B15" s="40" t="s">
        <v>24</v>
      </c>
      <c r="C15" s="40" t="s">
        <v>25</v>
      </c>
      <c r="D15" s="41" t="s">
        <v>193</v>
      </c>
      <c r="E15" s="42" t="s">
        <v>210</v>
      </c>
      <c r="F15" s="42">
        <v>3</v>
      </c>
      <c r="G15" s="43" t="s">
        <v>37</v>
      </c>
      <c r="H15" s="44">
        <v>6340290</v>
      </c>
      <c r="I15" s="42" t="s">
        <v>226</v>
      </c>
      <c r="J15" s="42"/>
      <c r="K15" s="42">
        <v>3</v>
      </c>
      <c r="L15" s="43" t="s">
        <v>37</v>
      </c>
      <c r="M15" s="44">
        <v>6340290</v>
      </c>
    </row>
    <row r="16" spans="1:13" ht="47.45" customHeight="1" x14ac:dyDescent="0.25">
      <c r="A16" s="130"/>
      <c r="B16" s="40" t="s">
        <v>27</v>
      </c>
      <c r="C16" s="40" t="s">
        <v>28</v>
      </c>
      <c r="D16" s="41" t="s">
        <v>194</v>
      </c>
      <c r="E16" s="42" t="s">
        <v>210</v>
      </c>
      <c r="F16" s="42">
        <v>4</v>
      </c>
      <c r="G16" s="43" t="s">
        <v>37</v>
      </c>
      <c r="H16" s="44">
        <v>28383000</v>
      </c>
      <c r="I16" s="42" t="s">
        <v>226</v>
      </c>
      <c r="J16" s="42"/>
      <c r="K16" s="42">
        <v>4</v>
      </c>
      <c r="L16" s="43" t="s">
        <v>37</v>
      </c>
      <c r="M16" s="44">
        <v>28383000</v>
      </c>
    </row>
    <row r="17" spans="1:13" ht="38.25" customHeight="1" x14ac:dyDescent="0.25">
      <c r="A17" s="130"/>
      <c r="B17" s="34" t="s">
        <v>29</v>
      </c>
      <c r="C17" s="35" t="s">
        <v>30</v>
      </c>
      <c r="D17" s="36" t="s">
        <v>195</v>
      </c>
      <c r="E17" s="35"/>
      <c r="F17" s="37">
        <v>2</v>
      </c>
      <c r="G17" s="38" t="s">
        <v>37</v>
      </c>
      <c r="H17" s="39">
        <f>+H18</f>
        <v>2695817469</v>
      </c>
      <c r="I17" s="35"/>
      <c r="J17" s="35"/>
      <c r="K17" s="35">
        <v>2</v>
      </c>
      <c r="L17" s="38" t="s">
        <v>37</v>
      </c>
      <c r="M17" s="39">
        <f>+M18</f>
        <v>2796200333</v>
      </c>
    </row>
    <row r="18" spans="1:13" ht="31.9" customHeight="1" x14ac:dyDescent="0.25">
      <c r="A18" s="130"/>
      <c r="B18" s="40" t="s">
        <v>31</v>
      </c>
      <c r="C18" s="40" t="s">
        <v>202</v>
      </c>
      <c r="D18" s="41" t="s">
        <v>173</v>
      </c>
      <c r="E18" s="42" t="s">
        <v>210</v>
      </c>
      <c r="F18" s="42">
        <v>35</v>
      </c>
      <c r="G18" s="43" t="s">
        <v>32</v>
      </c>
      <c r="H18" s="44">
        <v>2695817469</v>
      </c>
      <c r="I18" s="42" t="s">
        <v>226</v>
      </c>
      <c r="J18" s="42"/>
      <c r="K18" s="42">
        <v>67</v>
      </c>
      <c r="L18" s="43" t="s">
        <v>32</v>
      </c>
      <c r="M18" s="109">
        <v>2796200333</v>
      </c>
    </row>
    <row r="19" spans="1:13" ht="32.25" customHeight="1" x14ac:dyDescent="0.25">
      <c r="A19" s="130"/>
      <c r="B19" s="34" t="s">
        <v>33</v>
      </c>
      <c r="C19" s="35" t="s">
        <v>34</v>
      </c>
      <c r="D19" s="36" t="s">
        <v>172</v>
      </c>
      <c r="E19" s="35"/>
      <c r="F19" s="37">
        <v>7</v>
      </c>
      <c r="G19" s="38" t="s">
        <v>37</v>
      </c>
      <c r="H19" s="39">
        <f>SUM(H20:H26)</f>
        <v>460522000</v>
      </c>
      <c r="I19" s="35"/>
      <c r="J19" s="35"/>
      <c r="K19" s="35">
        <v>7</v>
      </c>
      <c r="L19" s="38" t="s">
        <v>37</v>
      </c>
      <c r="M19" s="39">
        <f>SUM(M20:M26)</f>
        <v>460522000</v>
      </c>
    </row>
    <row r="20" spans="1:13" ht="42.75" customHeight="1" x14ac:dyDescent="0.25">
      <c r="A20" s="130"/>
      <c r="B20" s="40" t="s">
        <v>35</v>
      </c>
      <c r="C20" s="40" t="s">
        <v>36</v>
      </c>
      <c r="D20" s="41" t="s">
        <v>171</v>
      </c>
      <c r="E20" s="42" t="s">
        <v>210</v>
      </c>
      <c r="F20" s="42">
        <v>10</v>
      </c>
      <c r="G20" s="43" t="s">
        <v>37</v>
      </c>
      <c r="H20" s="44">
        <v>12500000</v>
      </c>
      <c r="I20" s="42" t="s">
        <v>226</v>
      </c>
      <c r="J20" s="42"/>
      <c r="K20" s="42">
        <v>10</v>
      </c>
      <c r="L20" s="43" t="s">
        <v>37</v>
      </c>
      <c r="M20" s="44">
        <v>12500000</v>
      </c>
    </row>
    <row r="21" spans="1:13" ht="44.25" customHeight="1" x14ac:dyDescent="0.25">
      <c r="A21" s="130"/>
      <c r="B21" s="45" t="s">
        <v>38</v>
      </c>
      <c r="C21" s="45" t="s">
        <v>39</v>
      </c>
      <c r="D21" s="41" t="s">
        <v>198</v>
      </c>
      <c r="E21" s="42" t="s">
        <v>210</v>
      </c>
      <c r="F21" s="42">
        <v>24</v>
      </c>
      <c r="G21" s="43" t="s">
        <v>37</v>
      </c>
      <c r="H21" s="44">
        <v>89122000</v>
      </c>
      <c r="I21" s="42" t="s">
        <v>226</v>
      </c>
      <c r="J21" s="42"/>
      <c r="K21" s="42">
        <v>24</v>
      </c>
      <c r="L21" s="43" t="s">
        <v>37</v>
      </c>
      <c r="M21" s="44">
        <v>89122000</v>
      </c>
    </row>
    <row r="22" spans="1:13" ht="45" x14ac:dyDescent="0.25">
      <c r="A22" s="130"/>
      <c r="B22" s="45" t="s">
        <v>40</v>
      </c>
      <c r="C22" s="45" t="s">
        <v>174</v>
      </c>
      <c r="D22" s="41" t="s">
        <v>203</v>
      </c>
      <c r="E22" s="42" t="s">
        <v>210</v>
      </c>
      <c r="F22" s="42">
        <v>10</v>
      </c>
      <c r="G22" s="43" t="s">
        <v>37</v>
      </c>
      <c r="H22" s="44">
        <v>17500000</v>
      </c>
      <c r="I22" s="42" t="s">
        <v>226</v>
      </c>
      <c r="J22" s="42"/>
      <c r="K22" s="42">
        <v>10</v>
      </c>
      <c r="L22" s="43" t="s">
        <v>37</v>
      </c>
      <c r="M22" s="44">
        <v>17500000</v>
      </c>
    </row>
    <row r="23" spans="1:13" ht="30" x14ac:dyDescent="0.25">
      <c r="A23" s="130"/>
      <c r="B23" s="40" t="s">
        <v>41</v>
      </c>
      <c r="C23" s="40" t="s">
        <v>42</v>
      </c>
      <c r="D23" s="41" t="s">
        <v>204</v>
      </c>
      <c r="E23" s="42" t="s">
        <v>210</v>
      </c>
      <c r="F23" s="42">
        <v>500</v>
      </c>
      <c r="G23" s="43" t="s">
        <v>43</v>
      </c>
      <c r="H23" s="44">
        <v>135000000</v>
      </c>
      <c r="I23" s="42" t="s">
        <v>226</v>
      </c>
      <c r="J23" s="42"/>
      <c r="K23" s="42">
        <v>500</v>
      </c>
      <c r="L23" s="43" t="s">
        <v>43</v>
      </c>
      <c r="M23" s="44">
        <v>135000000</v>
      </c>
    </row>
    <row r="24" spans="1:13" ht="42.75" customHeight="1" x14ac:dyDescent="0.25">
      <c r="A24" s="130"/>
      <c r="B24" s="40" t="s">
        <v>44</v>
      </c>
      <c r="C24" s="40" t="s">
        <v>45</v>
      </c>
      <c r="D24" s="46" t="s">
        <v>201</v>
      </c>
      <c r="E24" s="42" t="s">
        <v>210</v>
      </c>
      <c r="F24" s="42">
        <v>50000</v>
      </c>
      <c r="G24" s="47" t="s">
        <v>46</v>
      </c>
      <c r="H24" s="48">
        <v>22000000</v>
      </c>
      <c r="I24" s="42" t="s">
        <v>226</v>
      </c>
      <c r="J24" s="49"/>
      <c r="K24" s="42">
        <v>50000</v>
      </c>
      <c r="L24" s="47" t="s">
        <v>46</v>
      </c>
      <c r="M24" s="48">
        <v>22000000</v>
      </c>
    </row>
    <row r="25" spans="1:13" ht="45" x14ac:dyDescent="0.25">
      <c r="A25" s="130"/>
      <c r="B25" s="40" t="s">
        <v>47</v>
      </c>
      <c r="C25" s="40" t="s">
        <v>48</v>
      </c>
      <c r="D25" s="41" t="s">
        <v>200</v>
      </c>
      <c r="E25" s="42" t="s">
        <v>210</v>
      </c>
      <c r="F25" s="42">
        <v>6</v>
      </c>
      <c r="G25" s="43" t="s">
        <v>37</v>
      </c>
      <c r="H25" s="44">
        <v>4400000</v>
      </c>
      <c r="I25" s="42" t="s">
        <v>226</v>
      </c>
      <c r="J25" s="42"/>
      <c r="K25" s="42">
        <v>6</v>
      </c>
      <c r="L25" s="43" t="s">
        <v>37</v>
      </c>
      <c r="M25" s="44">
        <v>4400000</v>
      </c>
    </row>
    <row r="26" spans="1:13" ht="30" x14ac:dyDescent="0.25">
      <c r="A26" s="130"/>
      <c r="B26" s="40" t="s">
        <v>49</v>
      </c>
      <c r="C26" s="40" t="s">
        <v>50</v>
      </c>
      <c r="D26" s="41" t="s">
        <v>228</v>
      </c>
      <c r="E26" s="42" t="s">
        <v>210</v>
      </c>
      <c r="F26" s="42">
        <v>1100</v>
      </c>
      <c r="G26" s="43" t="s">
        <v>170</v>
      </c>
      <c r="H26" s="44">
        <v>180000000</v>
      </c>
      <c r="I26" s="42" t="s">
        <v>226</v>
      </c>
      <c r="J26" s="42"/>
      <c r="K26" s="42">
        <v>1200</v>
      </c>
      <c r="L26" s="43" t="s">
        <v>170</v>
      </c>
      <c r="M26" s="44">
        <v>180000000</v>
      </c>
    </row>
    <row r="27" spans="1:13" ht="48" customHeight="1" x14ac:dyDescent="0.25">
      <c r="A27" s="130"/>
      <c r="B27" s="34" t="s">
        <v>51</v>
      </c>
      <c r="C27" s="35" t="s">
        <v>52</v>
      </c>
      <c r="D27" s="36" t="s">
        <v>196</v>
      </c>
      <c r="E27" s="35"/>
      <c r="F27" s="37">
        <v>17</v>
      </c>
      <c r="G27" s="50" t="s">
        <v>37</v>
      </c>
      <c r="H27" s="39">
        <f>SUM(H28:H30)</f>
        <v>173500000</v>
      </c>
      <c r="I27" s="35"/>
      <c r="J27" s="35"/>
      <c r="K27" s="35">
        <v>17</v>
      </c>
      <c r="L27" s="50" t="s">
        <v>37</v>
      </c>
      <c r="M27" s="39">
        <f>SUM(M28:M30)</f>
        <v>173500000</v>
      </c>
    </row>
    <row r="28" spans="1:13" ht="30" x14ac:dyDescent="0.25">
      <c r="A28" s="130"/>
      <c r="B28" s="40" t="s">
        <v>53</v>
      </c>
      <c r="C28" s="40" t="s">
        <v>54</v>
      </c>
      <c r="D28" s="41" t="s">
        <v>169</v>
      </c>
      <c r="E28" s="42" t="s">
        <v>210</v>
      </c>
      <c r="F28" s="42">
        <v>2</v>
      </c>
      <c r="G28" s="51" t="s">
        <v>2</v>
      </c>
      <c r="H28" s="52">
        <v>55000000</v>
      </c>
      <c r="I28" s="53"/>
      <c r="J28" s="53"/>
      <c r="K28" s="42">
        <v>2</v>
      </c>
      <c r="L28" s="51" t="s">
        <v>2</v>
      </c>
      <c r="M28" s="52">
        <v>55000000</v>
      </c>
    </row>
    <row r="29" spans="1:13" ht="41.25" customHeight="1" x14ac:dyDescent="0.25">
      <c r="A29" s="130"/>
      <c r="B29" s="40" t="s">
        <v>55</v>
      </c>
      <c r="C29" s="40" t="s">
        <v>56</v>
      </c>
      <c r="D29" s="41" t="s">
        <v>168</v>
      </c>
      <c r="E29" s="42" t="s">
        <v>210</v>
      </c>
      <c r="F29" s="42">
        <v>14</v>
      </c>
      <c r="G29" s="51" t="s">
        <v>37</v>
      </c>
      <c r="H29" s="52">
        <v>83500000</v>
      </c>
      <c r="I29" s="42" t="s">
        <v>226</v>
      </c>
      <c r="J29" s="53"/>
      <c r="K29" s="42">
        <v>14</v>
      </c>
      <c r="L29" s="51" t="s">
        <v>37</v>
      </c>
      <c r="M29" s="52">
        <v>83500000</v>
      </c>
    </row>
    <row r="30" spans="1:13" ht="50.25" customHeight="1" x14ac:dyDescent="0.25">
      <c r="A30" s="130"/>
      <c r="B30" s="40" t="s">
        <v>57</v>
      </c>
      <c r="C30" s="40" t="s">
        <v>58</v>
      </c>
      <c r="D30" s="46" t="s">
        <v>167</v>
      </c>
      <c r="E30" s="42" t="s">
        <v>210</v>
      </c>
      <c r="F30" s="42">
        <v>2</v>
      </c>
      <c r="G30" s="54" t="s">
        <v>2</v>
      </c>
      <c r="H30" s="55">
        <v>35000000</v>
      </c>
      <c r="I30" s="53"/>
      <c r="J30" s="53"/>
      <c r="K30" s="42">
        <v>0</v>
      </c>
      <c r="L30" s="54" t="s">
        <v>2</v>
      </c>
      <c r="M30" s="55">
        <v>35000000</v>
      </c>
    </row>
    <row r="31" spans="1:13" ht="30.75" customHeight="1" x14ac:dyDescent="0.25">
      <c r="A31" s="130"/>
      <c r="B31" s="34" t="s">
        <v>59</v>
      </c>
      <c r="C31" s="35" t="s">
        <v>60</v>
      </c>
      <c r="D31" s="36" t="s">
        <v>166</v>
      </c>
      <c r="E31" s="56"/>
      <c r="F31" s="57">
        <v>6</v>
      </c>
      <c r="G31" s="58" t="s">
        <v>37</v>
      </c>
      <c r="H31" s="59">
        <f>SUM(H32:H33)</f>
        <v>253200000</v>
      </c>
      <c r="I31" s="56"/>
      <c r="J31" s="56"/>
      <c r="K31" s="56">
        <v>6</v>
      </c>
      <c r="L31" s="58" t="s">
        <v>37</v>
      </c>
      <c r="M31" s="59">
        <f>SUM(M32:M33)</f>
        <v>253200000</v>
      </c>
    </row>
    <row r="32" spans="1:13" ht="42" customHeight="1" x14ac:dyDescent="0.25">
      <c r="A32" s="130"/>
      <c r="B32" s="40" t="s">
        <v>61</v>
      </c>
      <c r="C32" s="40" t="s">
        <v>62</v>
      </c>
      <c r="D32" s="41" t="s">
        <v>165</v>
      </c>
      <c r="E32" s="42" t="s">
        <v>210</v>
      </c>
      <c r="F32" s="42">
        <v>4</v>
      </c>
      <c r="G32" s="60" t="s">
        <v>37</v>
      </c>
      <c r="H32" s="61">
        <v>68200000</v>
      </c>
      <c r="I32" s="42" t="s">
        <v>226</v>
      </c>
      <c r="J32" s="53"/>
      <c r="K32" s="42">
        <v>4</v>
      </c>
      <c r="L32" s="60" t="s">
        <v>37</v>
      </c>
      <c r="M32" s="61">
        <v>68200000</v>
      </c>
    </row>
    <row r="33" spans="1:13" ht="45" x14ac:dyDescent="0.25">
      <c r="A33" s="130"/>
      <c r="B33" s="40" t="s">
        <v>63</v>
      </c>
      <c r="C33" s="40" t="s">
        <v>64</v>
      </c>
      <c r="D33" s="41" t="s">
        <v>164</v>
      </c>
      <c r="E33" s="42" t="s">
        <v>210</v>
      </c>
      <c r="F33" s="42">
        <v>18</v>
      </c>
      <c r="G33" s="60" t="s">
        <v>32</v>
      </c>
      <c r="H33" s="61">
        <v>185000000</v>
      </c>
      <c r="I33" s="42" t="s">
        <v>226</v>
      </c>
      <c r="J33" s="53"/>
      <c r="K33" s="42">
        <v>18</v>
      </c>
      <c r="L33" s="60" t="s">
        <v>32</v>
      </c>
      <c r="M33" s="61">
        <v>185000000</v>
      </c>
    </row>
    <row r="34" spans="1:13" ht="48.6" customHeight="1" x14ac:dyDescent="0.25">
      <c r="A34" s="130"/>
      <c r="B34" s="34" t="s">
        <v>65</v>
      </c>
      <c r="C34" s="35" t="s">
        <v>66</v>
      </c>
      <c r="D34" s="62" t="s">
        <v>163</v>
      </c>
      <c r="E34" s="35"/>
      <c r="F34" s="37">
        <v>100</v>
      </c>
      <c r="G34" s="63" t="s">
        <v>1</v>
      </c>
      <c r="H34" s="39">
        <f>SUM(H35:H37)</f>
        <v>183500000</v>
      </c>
      <c r="I34" s="35"/>
      <c r="J34" s="35"/>
      <c r="K34" s="35">
        <v>100</v>
      </c>
      <c r="L34" s="63" t="s">
        <v>1</v>
      </c>
      <c r="M34" s="39">
        <f>SUM(M35:M37)</f>
        <v>183500000</v>
      </c>
    </row>
    <row r="35" spans="1:13" ht="58.5" customHeight="1" x14ac:dyDescent="0.25">
      <c r="A35" s="130"/>
      <c r="B35" s="40" t="s">
        <v>67</v>
      </c>
      <c r="C35" s="40" t="s">
        <v>68</v>
      </c>
      <c r="D35" s="41" t="s">
        <v>162</v>
      </c>
      <c r="E35" s="42" t="s">
        <v>210</v>
      </c>
      <c r="F35" s="42">
        <v>9</v>
      </c>
      <c r="G35" s="60" t="s">
        <v>2</v>
      </c>
      <c r="H35" s="52">
        <v>91000000</v>
      </c>
      <c r="I35" s="42" t="s">
        <v>226</v>
      </c>
      <c r="J35" s="53"/>
      <c r="K35" s="42">
        <v>11</v>
      </c>
      <c r="L35" s="60" t="s">
        <v>2</v>
      </c>
      <c r="M35" s="52">
        <v>91000000</v>
      </c>
    </row>
    <row r="36" spans="1:13" ht="32.450000000000003" customHeight="1" x14ac:dyDescent="0.25">
      <c r="A36" s="130"/>
      <c r="B36" s="40" t="s">
        <v>69</v>
      </c>
      <c r="C36" s="40" t="s">
        <v>70</v>
      </c>
      <c r="D36" s="41" t="s">
        <v>161</v>
      </c>
      <c r="E36" s="42" t="s">
        <v>210</v>
      </c>
      <c r="F36" s="42">
        <v>5</v>
      </c>
      <c r="G36" s="60" t="s">
        <v>2</v>
      </c>
      <c r="H36" s="52">
        <v>65000000</v>
      </c>
      <c r="I36" s="42" t="s">
        <v>226</v>
      </c>
      <c r="J36" s="53"/>
      <c r="K36" s="42">
        <v>5</v>
      </c>
      <c r="L36" s="60" t="s">
        <v>2</v>
      </c>
      <c r="M36" s="52">
        <v>65000000</v>
      </c>
    </row>
    <row r="37" spans="1:13" ht="45" x14ac:dyDescent="0.25">
      <c r="A37" s="131"/>
      <c r="B37" s="40" t="s">
        <v>71</v>
      </c>
      <c r="C37" s="40" t="s">
        <v>72</v>
      </c>
      <c r="D37" s="41" t="s">
        <v>160</v>
      </c>
      <c r="E37" s="42" t="s">
        <v>210</v>
      </c>
      <c r="F37" s="42">
        <v>10</v>
      </c>
      <c r="G37" s="64" t="s">
        <v>37</v>
      </c>
      <c r="H37" s="52">
        <v>27500000</v>
      </c>
      <c r="I37" s="42" t="s">
        <v>226</v>
      </c>
      <c r="J37" s="53"/>
      <c r="K37" s="42">
        <v>10</v>
      </c>
      <c r="L37" s="64" t="s">
        <v>37</v>
      </c>
      <c r="M37" s="52">
        <v>27500000</v>
      </c>
    </row>
    <row r="38" spans="1:13" ht="47.25" x14ac:dyDescent="0.25">
      <c r="A38" s="111">
        <v>2</v>
      </c>
      <c r="B38" s="65">
        <v>0.29238425925925926</v>
      </c>
      <c r="C38" s="66" t="s">
        <v>12</v>
      </c>
      <c r="D38" s="108" t="s">
        <v>6</v>
      </c>
      <c r="E38" s="67"/>
      <c r="F38" s="68">
        <v>30</v>
      </c>
      <c r="G38" s="69" t="s">
        <v>17</v>
      </c>
      <c r="H38" s="70">
        <v>198553571</v>
      </c>
      <c r="I38" s="71"/>
      <c r="J38" s="71"/>
      <c r="K38" s="67">
        <v>30</v>
      </c>
      <c r="L38" s="69" t="s">
        <v>17</v>
      </c>
      <c r="M38" s="70">
        <v>198553571</v>
      </c>
    </row>
    <row r="39" spans="1:13" ht="78.75" x14ac:dyDescent="0.25">
      <c r="A39" s="112"/>
      <c r="B39" s="34" t="s">
        <v>13</v>
      </c>
      <c r="C39" s="34" t="s">
        <v>14</v>
      </c>
      <c r="D39" s="72" t="s">
        <v>229</v>
      </c>
      <c r="E39" s="73"/>
      <c r="F39" s="74">
        <v>30</v>
      </c>
      <c r="G39" s="75" t="s">
        <v>190</v>
      </c>
      <c r="H39" s="76">
        <v>117672500</v>
      </c>
      <c r="I39" s="77"/>
      <c r="J39" s="77"/>
      <c r="K39" s="73">
        <v>30</v>
      </c>
      <c r="L39" s="75" t="s">
        <v>190</v>
      </c>
      <c r="M39" s="76">
        <v>117672500</v>
      </c>
    </row>
    <row r="40" spans="1:13" ht="77.45" customHeight="1" x14ac:dyDescent="0.25">
      <c r="A40" s="112"/>
      <c r="B40" s="45" t="s">
        <v>15</v>
      </c>
      <c r="C40" s="78" t="s">
        <v>16</v>
      </c>
      <c r="D40" s="41" t="s">
        <v>159</v>
      </c>
      <c r="E40" s="42" t="s">
        <v>210</v>
      </c>
      <c r="F40" s="42">
        <v>18</v>
      </c>
      <c r="G40" s="64" t="s">
        <v>17</v>
      </c>
      <c r="H40" s="118">
        <v>117672500</v>
      </c>
      <c r="I40" s="42" t="s">
        <v>226</v>
      </c>
      <c r="J40" s="53"/>
      <c r="K40" s="42">
        <v>18</v>
      </c>
      <c r="L40" s="64" t="s">
        <v>17</v>
      </c>
      <c r="M40" s="118">
        <v>117672500</v>
      </c>
    </row>
    <row r="41" spans="1:13" ht="31.5" customHeight="1" x14ac:dyDescent="0.25">
      <c r="A41" s="112"/>
      <c r="B41" s="45"/>
      <c r="C41" s="78"/>
      <c r="D41" s="41" t="s">
        <v>158</v>
      </c>
      <c r="E41" s="42" t="s">
        <v>210</v>
      </c>
      <c r="F41" s="42">
        <v>1</v>
      </c>
      <c r="G41" s="64" t="s">
        <v>26</v>
      </c>
      <c r="H41" s="119"/>
      <c r="I41" s="42" t="s">
        <v>226</v>
      </c>
      <c r="J41" s="53"/>
      <c r="K41" s="42">
        <v>1</v>
      </c>
      <c r="L41" s="64" t="s">
        <v>26</v>
      </c>
      <c r="M41" s="119"/>
    </row>
    <row r="42" spans="1:13" ht="48.6" customHeight="1" x14ac:dyDescent="0.25">
      <c r="A42" s="112"/>
      <c r="B42" s="45"/>
      <c r="C42" s="78"/>
      <c r="D42" s="41" t="s">
        <v>154</v>
      </c>
      <c r="E42" s="42" t="s">
        <v>210</v>
      </c>
      <c r="F42" s="42">
        <v>2</v>
      </c>
      <c r="G42" s="64" t="s">
        <v>17</v>
      </c>
      <c r="H42" s="119"/>
      <c r="I42" s="42" t="s">
        <v>226</v>
      </c>
      <c r="J42" s="53"/>
      <c r="K42" s="42">
        <v>3</v>
      </c>
      <c r="L42" s="64" t="s">
        <v>17</v>
      </c>
      <c r="M42" s="119"/>
    </row>
    <row r="43" spans="1:13" ht="51.6" customHeight="1" x14ac:dyDescent="0.25">
      <c r="A43" s="112"/>
      <c r="B43" s="45"/>
      <c r="C43" s="78"/>
      <c r="D43" s="79" t="s">
        <v>5</v>
      </c>
      <c r="E43" s="42" t="s">
        <v>210</v>
      </c>
      <c r="F43" s="42">
        <v>5</v>
      </c>
      <c r="G43" s="51" t="s">
        <v>150</v>
      </c>
      <c r="H43" s="119"/>
      <c r="I43" s="42" t="s">
        <v>226</v>
      </c>
      <c r="J43" s="53"/>
      <c r="K43" s="42">
        <v>5</v>
      </c>
      <c r="L43" s="64" t="s">
        <v>150</v>
      </c>
      <c r="M43" s="119"/>
    </row>
    <row r="44" spans="1:13" ht="58.5" customHeight="1" x14ac:dyDescent="0.25">
      <c r="A44" s="112"/>
      <c r="B44" s="45"/>
      <c r="C44" s="78"/>
      <c r="D44" s="41" t="s">
        <v>153</v>
      </c>
      <c r="E44" s="42" t="s">
        <v>210</v>
      </c>
      <c r="F44" s="42">
        <v>17</v>
      </c>
      <c r="G44" s="64" t="s">
        <v>4</v>
      </c>
      <c r="H44" s="119"/>
      <c r="I44" s="42" t="s">
        <v>226</v>
      </c>
      <c r="J44" s="53"/>
      <c r="K44" s="42">
        <v>17</v>
      </c>
      <c r="L44" s="64" t="s">
        <v>4</v>
      </c>
      <c r="M44" s="119"/>
    </row>
    <row r="45" spans="1:13" ht="34.15" customHeight="1" x14ac:dyDescent="0.25">
      <c r="A45" s="112"/>
      <c r="B45" s="45"/>
      <c r="C45" s="78"/>
      <c r="D45" s="41" t="s">
        <v>152</v>
      </c>
      <c r="E45" s="42" t="s">
        <v>210</v>
      </c>
      <c r="F45" s="42">
        <v>100</v>
      </c>
      <c r="G45" s="64" t="s">
        <v>1</v>
      </c>
      <c r="H45" s="119"/>
      <c r="I45" s="42" t="s">
        <v>226</v>
      </c>
      <c r="J45" s="53"/>
      <c r="K45" s="42">
        <v>100</v>
      </c>
      <c r="L45" s="64" t="s">
        <v>1</v>
      </c>
      <c r="M45" s="119"/>
    </row>
    <row r="46" spans="1:13" ht="37.9" customHeight="1" x14ac:dyDescent="0.25">
      <c r="A46" s="112"/>
      <c r="B46" s="45"/>
      <c r="C46" s="78"/>
      <c r="D46" s="41" t="s">
        <v>151</v>
      </c>
      <c r="E46" s="42" t="s">
        <v>210</v>
      </c>
      <c r="F46" s="42">
        <v>20</v>
      </c>
      <c r="G46" s="64" t="s">
        <v>37</v>
      </c>
      <c r="H46" s="119"/>
      <c r="I46" s="42" t="s">
        <v>226</v>
      </c>
      <c r="J46" s="53"/>
      <c r="K46" s="42">
        <v>20</v>
      </c>
      <c r="L46" s="64" t="s">
        <v>37</v>
      </c>
      <c r="M46" s="119"/>
    </row>
    <row r="47" spans="1:13" ht="63.6" customHeight="1" x14ac:dyDescent="0.25">
      <c r="A47" s="112"/>
      <c r="B47" s="45"/>
      <c r="C47" s="78"/>
      <c r="D47" s="41" t="s">
        <v>206</v>
      </c>
      <c r="E47" s="42" t="s">
        <v>210</v>
      </c>
      <c r="F47" s="42">
        <v>10</v>
      </c>
      <c r="G47" s="51" t="s">
        <v>205</v>
      </c>
      <c r="H47" s="120"/>
      <c r="I47" s="42" t="s">
        <v>226</v>
      </c>
      <c r="J47" s="53"/>
      <c r="K47" s="42">
        <v>10</v>
      </c>
      <c r="L47" s="51" t="s">
        <v>205</v>
      </c>
      <c r="M47" s="120"/>
    </row>
    <row r="48" spans="1:13" ht="64.900000000000006" customHeight="1" x14ac:dyDescent="0.25">
      <c r="A48" s="112"/>
      <c r="B48" s="34" t="s">
        <v>113</v>
      </c>
      <c r="C48" s="35" t="s">
        <v>119</v>
      </c>
      <c r="D48" s="80" t="s">
        <v>197</v>
      </c>
      <c r="E48" s="35"/>
      <c r="F48" s="37">
        <v>7</v>
      </c>
      <c r="G48" s="81" t="s">
        <v>149</v>
      </c>
      <c r="H48" s="39">
        <f>SUM(H49:H51)</f>
        <v>8100000</v>
      </c>
      <c r="I48" s="35"/>
      <c r="J48" s="35"/>
      <c r="K48" s="35">
        <v>7</v>
      </c>
      <c r="L48" s="81" t="s">
        <v>149</v>
      </c>
      <c r="M48" s="39">
        <f>SUM(M49:M51)</f>
        <v>8100000</v>
      </c>
    </row>
    <row r="49" spans="1:16" s="3" customFormat="1" ht="47.45" customHeight="1" x14ac:dyDescent="0.25">
      <c r="A49" s="112"/>
      <c r="B49" s="40" t="s">
        <v>114</v>
      </c>
      <c r="C49" s="82" t="s">
        <v>117</v>
      </c>
      <c r="D49" s="79" t="s">
        <v>9</v>
      </c>
      <c r="E49" s="42" t="s">
        <v>210</v>
      </c>
      <c r="F49" s="42">
        <v>5</v>
      </c>
      <c r="G49" s="64" t="s">
        <v>149</v>
      </c>
      <c r="H49" s="118">
        <v>8100000</v>
      </c>
      <c r="I49" s="42" t="s">
        <v>226</v>
      </c>
      <c r="J49" s="53"/>
      <c r="K49" s="42">
        <v>5</v>
      </c>
      <c r="L49" s="64" t="s">
        <v>149</v>
      </c>
      <c r="M49" s="118">
        <v>8100000</v>
      </c>
      <c r="N49" s="2"/>
      <c r="O49" s="2"/>
      <c r="P49" s="2"/>
    </row>
    <row r="50" spans="1:16" s="3" customFormat="1" ht="45.6" customHeight="1" x14ac:dyDescent="0.25">
      <c r="A50" s="112"/>
      <c r="B50" s="40"/>
      <c r="C50" s="83"/>
      <c r="D50" s="41" t="s">
        <v>148</v>
      </c>
      <c r="E50" s="42" t="s">
        <v>210</v>
      </c>
      <c r="F50" s="42">
        <v>30</v>
      </c>
      <c r="G50" s="64" t="s">
        <v>125</v>
      </c>
      <c r="H50" s="119"/>
      <c r="I50" s="42" t="s">
        <v>226</v>
      </c>
      <c r="J50" s="53"/>
      <c r="K50" s="42">
        <v>30</v>
      </c>
      <c r="L50" s="64" t="s">
        <v>125</v>
      </c>
      <c r="M50" s="119"/>
      <c r="N50" s="2"/>
      <c r="O50" s="2"/>
      <c r="P50" s="2"/>
    </row>
    <row r="51" spans="1:16" s="3" customFormat="1" ht="45" x14ac:dyDescent="0.25">
      <c r="A51" s="112"/>
      <c r="B51" s="40"/>
      <c r="C51" s="83"/>
      <c r="D51" s="41" t="s">
        <v>147</v>
      </c>
      <c r="E51" s="42" t="s">
        <v>210</v>
      </c>
      <c r="F51" s="42">
        <v>4</v>
      </c>
      <c r="G51" s="64" t="s">
        <v>0</v>
      </c>
      <c r="H51" s="120"/>
      <c r="I51" s="42" t="s">
        <v>226</v>
      </c>
      <c r="J51" s="53"/>
      <c r="K51" s="42">
        <v>4</v>
      </c>
      <c r="L51" s="64" t="s">
        <v>0</v>
      </c>
      <c r="M51" s="120"/>
      <c r="N51" s="2"/>
      <c r="O51" s="2"/>
      <c r="P51" s="2"/>
    </row>
    <row r="52" spans="1:16" s="3" customFormat="1" ht="46.15" customHeight="1" x14ac:dyDescent="0.25">
      <c r="A52" s="112"/>
      <c r="B52" s="34" t="s">
        <v>18</v>
      </c>
      <c r="C52" s="35" t="s">
        <v>19</v>
      </c>
      <c r="D52" s="80" t="s">
        <v>146</v>
      </c>
      <c r="E52" s="35"/>
      <c r="F52" s="37">
        <v>2</v>
      </c>
      <c r="G52" s="81" t="s">
        <v>37</v>
      </c>
      <c r="H52" s="39">
        <f>+H53</f>
        <v>72781071</v>
      </c>
      <c r="I52" s="35"/>
      <c r="J52" s="35"/>
      <c r="K52" s="35">
        <v>2</v>
      </c>
      <c r="L52" s="81" t="s">
        <v>37</v>
      </c>
      <c r="M52" s="39">
        <f>+M53</f>
        <v>72781071</v>
      </c>
      <c r="N52" s="2"/>
      <c r="O52" s="2"/>
      <c r="P52" s="2"/>
    </row>
    <row r="53" spans="1:16" s="3" customFormat="1" ht="46.9" customHeight="1" x14ac:dyDescent="0.25">
      <c r="A53" s="113"/>
      <c r="B53" s="40" t="s">
        <v>20</v>
      </c>
      <c r="C53" s="83" t="s">
        <v>112</v>
      </c>
      <c r="D53" s="41" t="s">
        <v>145</v>
      </c>
      <c r="E53" s="42" t="s">
        <v>210</v>
      </c>
      <c r="F53" s="42">
        <v>2</v>
      </c>
      <c r="G53" s="64" t="s">
        <v>37</v>
      </c>
      <c r="H53" s="52">
        <v>72781071</v>
      </c>
      <c r="I53" s="53"/>
      <c r="J53" s="53"/>
      <c r="K53" s="42">
        <v>2</v>
      </c>
      <c r="L53" s="64" t="s">
        <v>37</v>
      </c>
      <c r="M53" s="52">
        <v>72781071</v>
      </c>
      <c r="N53" s="2"/>
      <c r="O53" s="2"/>
      <c r="P53" s="2"/>
    </row>
    <row r="54" spans="1:16" s="3" customFormat="1" ht="50.45" customHeight="1" x14ac:dyDescent="0.25">
      <c r="A54" s="111">
        <v>3</v>
      </c>
      <c r="B54" s="65" t="s">
        <v>73</v>
      </c>
      <c r="C54" s="66" t="s">
        <v>74</v>
      </c>
      <c r="D54" s="32" t="s">
        <v>7</v>
      </c>
      <c r="E54" s="84"/>
      <c r="F54" s="85">
        <v>100</v>
      </c>
      <c r="G54" s="86" t="s">
        <v>1</v>
      </c>
      <c r="H54" s="87">
        <v>2349153000</v>
      </c>
      <c r="I54" s="88"/>
      <c r="J54" s="88"/>
      <c r="K54" s="84">
        <v>100</v>
      </c>
      <c r="L54" s="86" t="s">
        <v>1</v>
      </c>
      <c r="M54" s="87">
        <f>+M55+M61+M65</f>
        <v>2359153000</v>
      </c>
      <c r="N54" s="2"/>
      <c r="O54" s="2"/>
      <c r="P54" s="2"/>
    </row>
    <row r="55" spans="1:16" s="3" customFormat="1" ht="59.45" customHeight="1" x14ac:dyDescent="0.25">
      <c r="A55" s="112"/>
      <c r="B55" s="89" t="s">
        <v>75</v>
      </c>
      <c r="C55" s="34" t="s">
        <v>76</v>
      </c>
      <c r="D55" s="72" t="s">
        <v>155</v>
      </c>
      <c r="E55" s="73"/>
      <c r="F55" s="74">
        <v>4</v>
      </c>
      <c r="G55" s="75" t="s">
        <v>17</v>
      </c>
      <c r="H55" s="76">
        <v>196653000</v>
      </c>
      <c r="I55" s="77"/>
      <c r="J55" s="77"/>
      <c r="K55" s="73">
        <v>4</v>
      </c>
      <c r="L55" s="75" t="s">
        <v>17</v>
      </c>
      <c r="M55" s="76">
        <v>196653000</v>
      </c>
      <c r="N55" s="2"/>
      <c r="O55" s="2"/>
      <c r="P55" s="2"/>
    </row>
    <row r="56" spans="1:16" s="3" customFormat="1" ht="51" customHeight="1" x14ac:dyDescent="0.25">
      <c r="A56" s="112"/>
      <c r="B56" s="90" t="s">
        <v>77</v>
      </c>
      <c r="C56" s="40" t="s">
        <v>231</v>
      </c>
      <c r="D56" s="41" t="s">
        <v>230</v>
      </c>
      <c r="E56" s="42" t="s">
        <v>210</v>
      </c>
      <c r="F56" s="42">
        <v>28</v>
      </c>
      <c r="G56" s="64" t="s">
        <v>17</v>
      </c>
      <c r="H56" s="118">
        <v>31500000</v>
      </c>
      <c r="I56" s="42" t="s">
        <v>226</v>
      </c>
      <c r="J56" s="53"/>
      <c r="K56" s="42">
        <v>28</v>
      </c>
      <c r="L56" s="64" t="s">
        <v>17</v>
      </c>
      <c r="M56" s="118">
        <v>31500000</v>
      </c>
      <c r="N56" s="2"/>
      <c r="O56" s="2"/>
      <c r="P56" s="2"/>
    </row>
    <row r="57" spans="1:16" s="3" customFormat="1" ht="42" customHeight="1" x14ac:dyDescent="0.25">
      <c r="A57" s="112"/>
      <c r="B57" s="90"/>
      <c r="C57" s="40"/>
      <c r="D57" s="41" t="s">
        <v>207</v>
      </c>
      <c r="E57" s="42" t="s">
        <v>210</v>
      </c>
      <c r="F57" s="42">
        <v>28</v>
      </c>
      <c r="G57" s="64" t="s">
        <v>0</v>
      </c>
      <c r="H57" s="120"/>
      <c r="I57" s="42" t="s">
        <v>226</v>
      </c>
      <c r="J57" s="53"/>
      <c r="K57" s="42">
        <v>28</v>
      </c>
      <c r="L57" s="64" t="s">
        <v>0</v>
      </c>
      <c r="M57" s="120"/>
      <c r="N57" s="2"/>
      <c r="O57" s="2"/>
      <c r="P57" s="2"/>
    </row>
    <row r="58" spans="1:16" s="3" customFormat="1" ht="45" x14ac:dyDescent="0.25">
      <c r="A58" s="112"/>
      <c r="B58" s="90" t="s">
        <v>78</v>
      </c>
      <c r="C58" s="40" t="s">
        <v>79</v>
      </c>
      <c r="D58" s="41" t="s">
        <v>143</v>
      </c>
      <c r="E58" s="42" t="s">
        <v>210</v>
      </c>
      <c r="F58" s="42">
        <v>3</v>
      </c>
      <c r="G58" s="64" t="s">
        <v>120</v>
      </c>
      <c r="H58" s="118">
        <v>165153000</v>
      </c>
      <c r="I58" s="42" t="s">
        <v>226</v>
      </c>
      <c r="J58" s="53"/>
      <c r="K58" s="42">
        <v>3</v>
      </c>
      <c r="L58" s="64" t="s">
        <v>120</v>
      </c>
      <c r="M58" s="118">
        <v>165153000</v>
      </c>
      <c r="N58" s="2"/>
      <c r="O58" s="2"/>
      <c r="P58" s="2"/>
    </row>
    <row r="59" spans="1:16" s="3" customFormat="1" ht="30" x14ac:dyDescent="0.25">
      <c r="A59" s="112"/>
      <c r="B59" s="90"/>
      <c r="C59" s="40"/>
      <c r="D59" s="79" t="s">
        <v>11</v>
      </c>
      <c r="E59" s="42" t="s">
        <v>210</v>
      </c>
      <c r="F59" s="42">
        <v>7</v>
      </c>
      <c r="G59" s="64" t="s">
        <v>142</v>
      </c>
      <c r="H59" s="119"/>
      <c r="I59" s="42" t="s">
        <v>226</v>
      </c>
      <c r="J59" s="53"/>
      <c r="K59" s="42">
        <v>7</v>
      </c>
      <c r="L59" s="64" t="s">
        <v>142</v>
      </c>
      <c r="M59" s="119"/>
      <c r="N59" s="2"/>
      <c r="O59" s="2"/>
      <c r="P59" s="2"/>
    </row>
    <row r="60" spans="1:16" s="3" customFormat="1" ht="49.15" customHeight="1" x14ac:dyDescent="0.25">
      <c r="A60" s="112"/>
      <c r="B60" s="90"/>
      <c r="C60" s="40"/>
      <c r="D60" s="41" t="s">
        <v>141</v>
      </c>
      <c r="E60" s="42" t="s">
        <v>210</v>
      </c>
      <c r="F60" s="42">
        <v>4</v>
      </c>
      <c r="G60" s="64" t="s">
        <v>17</v>
      </c>
      <c r="H60" s="120"/>
      <c r="I60" s="42" t="s">
        <v>226</v>
      </c>
      <c r="J60" s="53"/>
      <c r="K60" s="42">
        <v>4</v>
      </c>
      <c r="L60" s="64" t="s">
        <v>17</v>
      </c>
      <c r="M60" s="120"/>
      <c r="N60" s="2"/>
      <c r="O60" s="2"/>
      <c r="P60" s="2"/>
    </row>
    <row r="61" spans="1:16" s="3" customFormat="1" ht="61.9" customHeight="1" x14ac:dyDescent="0.25">
      <c r="A61" s="112"/>
      <c r="B61" s="89" t="s">
        <v>80</v>
      </c>
      <c r="C61" s="34" t="s">
        <v>81</v>
      </c>
      <c r="D61" s="36" t="s">
        <v>139</v>
      </c>
      <c r="E61" s="73"/>
      <c r="F61" s="74">
        <v>33</v>
      </c>
      <c r="G61" s="75" t="s">
        <v>17</v>
      </c>
      <c r="H61" s="76">
        <f>SUM(H62:H64)</f>
        <v>2107500000</v>
      </c>
      <c r="I61" s="77"/>
      <c r="J61" s="77"/>
      <c r="K61" s="73">
        <v>33</v>
      </c>
      <c r="L61" s="75" t="s">
        <v>17</v>
      </c>
      <c r="M61" s="76">
        <f>SUM(M62:M64)</f>
        <v>2117500000</v>
      </c>
      <c r="N61" s="2"/>
      <c r="O61" s="2"/>
      <c r="P61" s="2"/>
    </row>
    <row r="62" spans="1:16" s="3" customFormat="1" ht="49.15" customHeight="1" x14ac:dyDescent="0.25">
      <c r="A62" s="112"/>
      <c r="B62" s="90" t="s">
        <v>82</v>
      </c>
      <c r="C62" s="40" t="s">
        <v>83</v>
      </c>
      <c r="D62" s="41" t="s">
        <v>138</v>
      </c>
      <c r="E62" s="42" t="s">
        <v>210</v>
      </c>
      <c r="F62" s="42">
        <v>3</v>
      </c>
      <c r="G62" s="64" t="s">
        <v>0</v>
      </c>
      <c r="H62" s="52">
        <v>7500000</v>
      </c>
      <c r="I62" s="42" t="s">
        <v>226</v>
      </c>
      <c r="J62" s="53"/>
      <c r="K62" s="42">
        <v>3</v>
      </c>
      <c r="L62" s="64" t="s">
        <v>0</v>
      </c>
      <c r="M62" s="110">
        <v>7500000</v>
      </c>
      <c r="N62" s="2"/>
      <c r="O62" s="2"/>
      <c r="P62" s="2"/>
    </row>
    <row r="63" spans="1:16" s="3" customFormat="1" ht="61.15" customHeight="1" x14ac:dyDescent="0.25">
      <c r="A63" s="112"/>
      <c r="B63" s="91" t="s">
        <v>84</v>
      </c>
      <c r="C63" s="83" t="s">
        <v>85</v>
      </c>
      <c r="D63" s="41" t="s">
        <v>137</v>
      </c>
      <c r="E63" s="42" t="s">
        <v>210</v>
      </c>
      <c r="F63" s="42">
        <v>15</v>
      </c>
      <c r="G63" s="64" t="s">
        <v>0</v>
      </c>
      <c r="H63" s="52">
        <v>1500000000</v>
      </c>
      <c r="I63" s="42" t="s">
        <v>226</v>
      </c>
      <c r="J63" s="53"/>
      <c r="K63" s="42">
        <v>15</v>
      </c>
      <c r="L63" s="64" t="s">
        <v>0</v>
      </c>
      <c r="M63" s="110">
        <v>1510000000</v>
      </c>
      <c r="N63" s="2"/>
      <c r="O63" s="2"/>
      <c r="P63" s="2"/>
    </row>
    <row r="64" spans="1:16" s="3" customFormat="1" ht="64.900000000000006" customHeight="1" x14ac:dyDescent="0.25">
      <c r="A64" s="112"/>
      <c r="B64" s="90" t="s">
        <v>86</v>
      </c>
      <c r="C64" s="40" t="s">
        <v>87</v>
      </c>
      <c r="D64" s="41" t="s">
        <v>140</v>
      </c>
      <c r="E64" s="42" t="s">
        <v>210</v>
      </c>
      <c r="F64" s="42">
        <v>15</v>
      </c>
      <c r="G64" s="64" t="s">
        <v>0</v>
      </c>
      <c r="H64" s="52">
        <v>600000000</v>
      </c>
      <c r="I64" s="42" t="s">
        <v>226</v>
      </c>
      <c r="J64" s="53"/>
      <c r="K64" s="42">
        <v>15</v>
      </c>
      <c r="L64" s="64" t="s">
        <v>0</v>
      </c>
      <c r="M64" s="110">
        <v>600000000</v>
      </c>
      <c r="N64" s="2"/>
      <c r="O64" s="2"/>
      <c r="P64" s="2"/>
    </row>
    <row r="65" spans="1:16" s="3" customFormat="1" ht="31.9" customHeight="1" x14ac:dyDescent="0.25">
      <c r="A65" s="112"/>
      <c r="B65" s="89" t="s">
        <v>88</v>
      </c>
      <c r="C65" s="35" t="s">
        <v>89</v>
      </c>
      <c r="D65" s="36" t="s">
        <v>135</v>
      </c>
      <c r="E65" s="35"/>
      <c r="F65" s="37">
        <v>5</v>
      </c>
      <c r="G65" s="75" t="s">
        <v>136</v>
      </c>
      <c r="H65" s="39">
        <f>+H66</f>
        <v>45000000</v>
      </c>
      <c r="I65" s="35"/>
      <c r="J65" s="35"/>
      <c r="K65" s="35">
        <v>5</v>
      </c>
      <c r="L65" s="75" t="s">
        <v>136</v>
      </c>
      <c r="M65" s="39">
        <f>+M66</f>
        <v>45000000</v>
      </c>
      <c r="N65" s="2"/>
      <c r="O65" s="2"/>
      <c r="P65" s="2"/>
    </row>
    <row r="66" spans="1:16" s="3" customFormat="1" ht="60" x14ac:dyDescent="0.25">
      <c r="A66" s="113"/>
      <c r="B66" s="90" t="s">
        <v>90</v>
      </c>
      <c r="C66" s="45" t="s">
        <v>91</v>
      </c>
      <c r="D66" s="41" t="s">
        <v>134</v>
      </c>
      <c r="E66" s="42" t="s">
        <v>210</v>
      </c>
      <c r="F66" s="42">
        <v>5</v>
      </c>
      <c r="G66" s="64" t="s">
        <v>8</v>
      </c>
      <c r="H66" s="52">
        <v>45000000</v>
      </c>
      <c r="I66" s="42" t="s">
        <v>226</v>
      </c>
      <c r="J66" s="53"/>
      <c r="K66" s="42">
        <v>5</v>
      </c>
      <c r="L66" s="64" t="s">
        <v>8</v>
      </c>
      <c r="M66" s="52">
        <v>45000000</v>
      </c>
      <c r="N66" s="2"/>
      <c r="O66" s="2"/>
      <c r="P66" s="2"/>
    </row>
    <row r="67" spans="1:16" s="4" customFormat="1" ht="63" x14ac:dyDescent="0.25">
      <c r="A67" s="111">
        <v>4</v>
      </c>
      <c r="B67" s="65">
        <v>0.29240740740740739</v>
      </c>
      <c r="C67" s="92" t="s">
        <v>93</v>
      </c>
      <c r="D67" s="93" t="s">
        <v>132</v>
      </c>
      <c r="E67" s="84"/>
      <c r="F67" s="85">
        <v>48</v>
      </c>
      <c r="G67" s="86" t="s">
        <v>118</v>
      </c>
      <c r="H67" s="87">
        <f>SUM(H68+H71)</f>
        <v>137100000</v>
      </c>
      <c r="I67" s="88"/>
      <c r="J67" s="88"/>
      <c r="K67" s="84">
        <v>48</v>
      </c>
      <c r="L67" s="86" t="s">
        <v>118</v>
      </c>
      <c r="M67" s="87">
        <f>SUM(M68+M71)</f>
        <v>137100000</v>
      </c>
      <c r="N67" s="2"/>
      <c r="O67" s="2"/>
      <c r="P67" s="2"/>
    </row>
    <row r="68" spans="1:16" s="4" customFormat="1" ht="60" customHeight="1" x14ac:dyDescent="0.25">
      <c r="A68" s="112"/>
      <c r="B68" s="89" t="s">
        <v>94</v>
      </c>
      <c r="C68" s="35" t="s">
        <v>95</v>
      </c>
      <c r="D68" s="80" t="s">
        <v>211</v>
      </c>
      <c r="E68" s="35"/>
      <c r="F68" s="37">
        <v>48</v>
      </c>
      <c r="G68" s="81" t="s">
        <v>17</v>
      </c>
      <c r="H68" s="39">
        <f>SUM(H69:H70)</f>
        <v>95000000</v>
      </c>
      <c r="I68" s="35"/>
      <c r="J68" s="35"/>
      <c r="K68" s="35">
        <v>48</v>
      </c>
      <c r="L68" s="81" t="s">
        <v>17</v>
      </c>
      <c r="M68" s="39">
        <f>SUM(M69:M70)</f>
        <v>95000000</v>
      </c>
      <c r="N68" s="2"/>
      <c r="O68" s="2"/>
      <c r="P68" s="2"/>
    </row>
    <row r="69" spans="1:16" s="4" customFormat="1" ht="58.5" customHeight="1" x14ac:dyDescent="0.25">
      <c r="A69" s="112"/>
      <c r="B69" s="94" t="s">
        <v>115</v>
      </c>
      <c r="C69" s="78" t="s">
        <v>116</v>
      </c>
      <c r="D69" s="41" t="s">
        <v>184</v>
      </c>
      <c r="E69" s="42" t="s">
        <v>210</v>
      </c>
      <c r="F69" s="42">
        <v>24</v>
      </c>
      <c r="G69" s="64" t="s">
        <v>0</v>
      </c>
      <c r="H69" s="52">
        <v>35000000</v>
      </c>
      <c r="I69" s="42" t="s">
        <v>226</v>
      </c>
      <c r="J69" s="53"/>
      <c r="K69" s="42">
        <v>24</v>
      </c>
      <c r="L69" s="64" t="s">
        <v>0</v>
      </c>
      <c r="M69" s="52">
        <v>35000000</v>
      </c>
      <c r="N69" s="2"/>
      <c r="O69" s="2"/>
      <c r="P69" s="2"/>
    </row>
    <row r="70" spans="1:16" s="4" customFormat="1" ht="57" customHeight="1" x14ac:dyDescent="0.25">
      <c r="A70" s="112"/>
      <c r="B70" s="94" t="s">
        <v>96</v>
      </c>
      <c r="C70" s="78" t="s">
        <v>97</v>
      </c>
      <c r="D70" s="41" t="s">
        <v>183</v>
      </c>
      <c r="E70" s="42" t="s">
        <v>210</v>
      </c>
      <c r="F70" s="42">
        <v>24</v>
      </c>
      <c r="G70" s="64" t="s">
        <v>0</v>
      </c>
      <c r="H70" s="52">
        <v>60000000</v>
      </c>
      <c r="I70" s="42" t="s">
        <v>226</v>
      </c>
      <c r="J70" s="53"/>
      <c r="K70" s="42">
        <v>24</v>
      </c>
      <c r="L70" s="64" t="s">
        <v>0</v>
      </c>
      <c r="M70" s="52">
        <v>60000000</v>
      </c>
      <c r="N70" s="2"/>
      <c r="O70" s="2"/>
      <c r="P70" s="2"/>
    </row>
    <row r="71" spans="1:16" s="4" customFormat="1" ht="47.25" customHeight="1" x14ac:dyDescent="0.25">
      <c r="A71" s="112"/>
      <c r="B71" s="89" t="s">
        <v>98</v>
      </c>
      <c r="C71" s="35" t="s">
        <v>99</v>
      </c>
      <c r="D71" s="80" t="s">
        <v>187</v>
      </c>
      <c r="E71" s="35"/>
      <c r="F71" s="37">
        <v>200</v>
      </c>
      <c r="G71" s="50" t="s">
        <v>209</v>
      </c>
      <c r="H71" s="39">
        <f>SUM(H72:H74)</f>
        <v>42100000</v>
      </c>
      <c r="I71" s="35"/>
      <c r="J71" s="35"/>
      <c r="K71" s="35">
        <v>175</v>
      </c>
      <c r="L71" s="50" t="s">
        <v>209</v>
      </c>
      <c r="M71" s="39">
        <f>SUM(M72:M74)</f>
        <v>42100000</v>
      </c>
      <c r="N71" s="2"/>
      <c r="O71" s="2"/>
      <c r="P71" s="2"/>
    </row>
    <row r="72" spans="1:16" s="4" customFormat="1" ht="79.150000000000006" customHeight="1" x14ac:dyDescent="0.25">
      <c r="A72" s="112"/>
      <c r="B72" s="94" t="s">
        <v>100</v>
      </c>
      <c r="C72" s="78" t="s">
        <v>101</v>
      </c>
      <c r="D72" s="41" t="s">
        <v>131</v>
      </c>
      <c r="E72" s="42" t="s">
        <v>210</v>
      </c>
      <c r="F72" s="42">
        <v>150</v>
      </c>
      <c r="G72" s="64" t="s">
        <v>0</v>
      </c>
      <c r="H72" s="118">
        <v>42100000</v>
      </c>
      <c r="I72" s="42" t="s">
        <v>226</v>
      </c>
      <c r="J72" s="53"/>
      <c r="K72" s="42">
        <v>150</v>
      </c>
      <c r="L72" s="64" t="s">
        <v>0</v>
      </c>
      <c r="M72" s="118">
        <v>42100000</v>
      </c>
      <c r="N72" s="2"/>
      <c r="O72" s="2"/>
      <c r="P72" s="2"/>
    </row>
    <row r="73" spans="1:16" s="4" customFormat="1" ht="29.25" customHeight="1" x14ac:dyDescent="0.25">
      <c r="A73" s="112"/>
      <c r="B73" s="94"/>
      <c r="C73" s="78"/>
      <c r="D73" s="41" t="s">
        <v>130</v>
      </c>
      <c r="E73" s="42" t="s">
        <v>210</v>
      </c>
      <c r="F73" s="42">
        <v>2</v>
      </c>
      <c r="G73" s="64" t="s">
        <v>8</v>
      </c>
      <c r="H73" s="119"/>
      <c r="I73" s="42" t="s">
        <v>226</v>
      </c>
      <c r="J73" s="53"/>
      <c r="K73" s="42">
        <v>2</v>
      </c>
      <c r="L73" s="64" t="s">
        <v>8</v>
      </c>
      <c r="M73" s="119"/>
      <c r="N73" s="2"/>
      <c r="O73" s="2"/>
      <c r="P73" s="2"/>
    </row>
    <row r="74" spans="1:16" s="4" customFormat="1" ht="47.45" customHeight="1" x14ac:dyDescent="0.25">
      <c r="A74" s="113"/>
      <c r="B74" s="94"/>
      <c r="C74" s="78"/>
      <c r="D74" s="41" t="s">
        <v>144</v>
      </c>
      <c r="E74" s="42" t="s">
        <v>210</v>
      </c>
      <c r="F74" s="42">
        <v>51</v>
      </c>
      <c r="G74" s="64" t="s">
        <v>4</v>
      </c>
      <c r="H74" s="120"/>
      <c r="I74" s="42" t="s">
        <v>226</v>
      </c>
      <c r="J74" s="53"/>
      <c r="K74" s="42">
        <v>51</v>
      </c>
      <c r="L74" s="64" t="s">
        <v>4</v>
      </c>
      <c r="M74" s="120"/>
      <c r="N74" s="2"/>
      <c r="O74" s="2"/>
      <c r="P74" s="2"/>
    </row>
    <row r="75" spans="1:16" s="4" customFormat="1" ht="35.450000000000003" customHeight="1" x14ac:dyDescent="0.25">
      <c r="A75" s="111">
        <v>5</v>
      </c>
      <c r="B75" s="65">
        <v>0.29241898148148149</v>
      </c>
      <c r="C75" s="92" t="s">
        <v>92</v>
      </c>
      <c r="D75" s="93" t="s">
        <v>186</v>
      </c>
      <c r="E75" s="84"/>
      <c r="F75" s="85">
        <v>20</v>
      </c>
      <c r="G75" s="86" t="s">
        <v>8</v>
      </c>
      <c r="H75" s="87">
        <f>+H76</f>
        <v>233345145</v>
      </c>
      <c r="I75" s="88"/>
      <c r="J75" s="88"/>
      <c r="K75" s="84">
        <v>20</v>
      </c>
      <c r="L75" s="86" t="s">
        <v>8</v>
      </c>
      <c r="M75" s="87">
        <f>+M76</f>
        <v>233345145</v>
      </c>
      <c r="N75" s="2"/>
      <c r="O75" s="2"/>
      <c r="P75" s="2"/>
    </row>
    <row r="76" spans="1:16" s="4" customFormat="1" ht="48" customHeight="1" x14ac:dyDescent="0.25">
      <c r="A76" s="112"/>
      <c r="B76" s="89" t="s">
        <v>178</v>
      </c>
      <c r="C76" s="35" t="s">
        <v>179</v>
      </c>
      <c r="D76" s="80" t="s">
        <v>185</v>
      </c>
      <c r="E76" s="35"/>
      <c r="F76" s="37">
        <v>20</v>
      </c>
      <c r="G76" s="81" t="s">
        <v>17</v>
      </c>
      <c r="H76" s="39">
        <f>SUM(H77:H79)</f>
        <v>233345145</v>
      </c>
      <c r="I76" s="35"/>
      <c r="J76" s="35"/>
      <c r="K76" s="35">
        <v>20</v>
      </c>
      <c r="L76" s="81" t="s">
        <v>17</v>
      </c>
      <c r="M76" s="39">
        <f>SUM(M77:M79)</f>
        <v>233345145</v>
      </c>
      <c r="N76" s="2"/>
      <c r="O76" s="2"/>
      <c r="P76" s="2"/>
    </row>
    <row r="77" spans="1:16" s="4" customFormat="1" ht="135" customHeight="1" x14ac:dyDescent="0.25">
      <c r="A77" s="112"/>
      <c r="B77" s="94" t="s">
        <v>180</v>
      </c>
      <c r="C77" s="95" t="s">
        <v>212</v>
      </c>
      <c r="D77" s="78" t="s">
        <v>157</v>
      </c>
      <c r="E77" s="42" t="s">
        <v>210</v>
      </c>
      <c r="F77" s="42">
        <v>14</v>
      </c>
      <c r="G77" s="64" t="s">
        <v>17</v>
      </c>
      <c r="H77" s="52">
        <v>126455901</v>
      </c>
      <c r="I77" s="42" t="s">
        <v>226</v>
      </c>
      <c r="J77" s="53"/>
      <c r="K77" s="42">
        <v>14</v>
      </c>
      <c r="L77" s="64" t="s">
        <v>17</v>
      </c>
      <c r="M77" s="52">
        <v>126455901</v>
      </c>
      <c r="N77" s="2"/>
      <c r="O77" s="2"/>
      <c r="P77" s="2"/>
    </row>
    <row r="78" spans="1:16" s="4" customFormat="1" ht="72" customHeight="1" x14ac:dyDescent="0.25">
      <c r="A78" s="112"/>
      <c r="B78" s="94" t="s">
        <v>181</v>
      </c>
      <c r="C78" s="82" t="s">
        <v>182</v>
      </c>
      <c r="D78" s="41" t="s">
        <v>156</v>
      </c>
      <c r="E78" s="42" t="s">
        <v>210</v>
      </c>
      <c r="F78" s="42">
        <v>5</v>
      </c>
      <c r="G78" s="64" t="s">
        <v>8</v>
      </c>
      <c r="H78" s="52">
        <v>86429244</v>
      </c>
      <c r="I78" s="42" t="s">
        <v>226</v>
      </c>
      <c r="J78" s="53"/>
      <c r="K78" s="42">
        <v>5</v>
      </c>
      <c r="L78" s="64" t="s">
        <v>8</v>
      </c>
      <c r="M78" s="52">
        <v>86429244</v>
      </c>
      <c r="N78" s="2"/>
      <c r="O78" s="2"/>
      <c r="P78" s="2"/>
    </row>
    <row r="79" spans="1:16" s="4" customFormat="1" ht="30" customHeight="1" x14ac:dyDescent="0.25">
      <c r="A79" s="113"/>
      <c r="B79" s="94" t="s">
        <v>176</v>
      </c>
      <c r="C79" s="78" t="s">
        <v>177</v>
      </c>
      <c r="D79" s="41" t="s">
        <v>133</v>
      </c>
      <c r="E79" s="42" t="s">
        <v>210</v>
      </c>
      <c r="F79" s="42">
        <v>4</v>
      </c>
      <c r="G79" s="64" t="s">
        <v>127</v>
      </c>
      <c r="H79" s="52">
        <v>20460000</v>
      </c>
      <c r="I79" s="42" t="s">
        <v>226</v>
      </c>
      <c r="J79" s="53"/>
      <c r="K79" s="42">
        <v>4</v>
      </c>
      <c r="L79" s="64" t="s">
        <v>127</v>
      </c>
      <c r="M79" s="52">
        <v>20460000</v>
      </c>
      <c r="N79" s="2"/>
      <c r="O79" s="2"/>
      <c r="P79" s="2"/>
    </row>
    <row r="80" spans="1:16" s="4" customFormat="1" ht="63" x14ac:dyDescent="0.25">
      <c r="A80" s="111">
        <v>6</v>
      </c>
      <c r="B80" s="65" t="s">
        <v>102</v>
      </c>
      <c r="C80" s="92" t="s">
        <v>103</v>
      </c>
      <c r="D80" s="30" t="s">
        <v>129</v>
      </c>
      <c r="E80" s="84"/>
      <c r="F80" s="85">
        <v>17</v>
      </c>
      <c r="G80" s="86" t="s">
        <v>122</v>
      </c>
      <c r="H80" s="87">
        <v>137613570</v>
      </c>
      <c r="I80" s="88"/>
      <c r="J80" s="88"/>
      <c r="K80" s="84">
        <v>17</v>
      </c>
      <c r="L80" s="86" t="s">
        <v>122</v>
      </c>
      <c r="M80" s="87">
        <v>137613570</v>
      </c>
      <c r="N80" s="2"/>
      <c r="O80" s="2"/>
      <c r="P80" s="2"/>
    </row>
    <row r="81" spans="1:16" s="4" customFormat="1" ht="49.15" customHeight="1" x14ac:dyDescent="0.25">
      <c r="A81" s="112"/>
      <c r="B81" s="89" t="s">
        <v>104</v>
      </c>
      <c r="C81" s="35" t="s">
        <v>105</v>
      </c>
      <c r="D81" s="38" t="s">
        <v>128</v>
      </c>
      <c r="E81" s="35"/>
      <c r="F81" s="37">
        <v>17</v>
      </c>
      <c r="G81" s="81" t="s">
        <v>8</v>
      </c>
      <c r="H81" s="39">
        <v>137613570</v>
      </c>
      <c r="I81" s="35"/>
      <c r="J81" s="35"/>
      <c r="K81" s="35">
        <v>17</v>
      </c>
      <c r="L81" s="81" t="s">
        <v>8</v>
      </c>
      <c r="M81" s="39">
        <v>137613570</v>
      </c>
      <c r="N81" s="2"/>
      <c r="O81" s="2"/>
      <c r="P81" s="2"/>
    </row>
    <row r="82" spans="1:16" s="4" customFormat="1" ht="48" customHeight="1" x14ac:dyDescent="0.25">
      <c r="A82" s="112"/>
      <c r="B82" s="90" t="s">
        <v>106</v>
      </c>
      <c r="C82" s="45" t="s">
        <v>107</v>
      </c>
      <c r="D82" s="41" t="s">
        <v>126</v>
      </c>
      <c r="E82" s="42" t="s">
        <v>210</v>
      </c>
      <c r="F82" s="42">
        <v>5</v>
      </c>
      <c r="G82" s="64" t="s">
        <v>125</v>
      </c>
      <c r="H82" s="52">
        <v>15000000</v>
      </c>
      <c r="I82" s="42" t="s">
        <v>226</v>
      </c>
      <c r="J82" s="53"/>
      <c r="K82" s="42">
        <v>5</v>
      </c>
      <c r="L82" s="64" t="s">
        <v>125</v>
      </c>
      <c r="M82" s="52">
        <v>15000000</v>
      </c>
      <c r="N82" s="2"/>
      <c r="O82" s="2"/>
      <c r="P82" s="2"/>
    </row>
    <row r="83" spans="1:16" s="4" customFormat="1" ht="34.15" customHeight="1" x14ac:dyDescent="0.25">
      <c r="A83" s="112"/>
      <c r="B83" s="90" t="s">
        <v>108</v>
      </c>
      <c r="C83" s="45" t="s">
        <v>109</v>
      </c>
      <c r="D83" s="79" t="s">
        <v>191</v>
      </c>
      <c r="E83" s="42" t="s">
        <v>210</v>
      </c>
      <c r="F83" s="42">
        <v>14</v>
      </c>
      <c r="G83" s="64" t="s">
        <v>120</v>
      </c>
      <c r="H83" s="118">
        <v>64700000</v>
      </c>
      <c r="I83" s="42" t="s">
        <v>226</v>
      </c>
      <c r="J83" s="53"/>
      <c r="K83" s="42">
        <v>14</v>
      </c>
      <c r="L83" s="64" t="s">
        <v>120</v>
      </c>
      <c r="M83" s="118">
        <v>64700000</v>
      </c>
      <c r="N83" s="2"/>
      <c r="O83" s="2"/>
      <c r="P83" s="2"/>
    </row>
    <row r="84" spans="1:16" s="4" customFormat="1" ht="30" customHeight="1" x14ac:dyDescent="0.25">
      <c r="A84" s="112"/>
      <c r="B84" s="90"/>
      <c r="C84" s="45"/>
      <c r="D84" s="79" t="s">
        <v>192</v>
      </c>
      <c r="E84" s="42" t="s">
        <v>210</v>
      </c>
      <c r="F84" s="42">
        <v>150</v>
      </c>
      <c r="G84" s="64" t="s">
        <v>127</v>
      </c>
      <c r="H84" s="119"/>
      <c r="I84" s="42" t="s">
        <v>226</v>
      </c>
      <c r="J84" s="53"/>
      <c r="K84" s="42">
        <v>150</v>
      </c>
      <c r="L84" s="64" t="s">
        <v>127</v>
      </c>
      <c r="M84" s="119"/>
      <c r="N84" s="2"/>
      <c r="O84" s="2"/>
      <c r="P84" s="2"/>
    </row>
    <row r="85" spans="1:16" s="4" customFormat="1" ht="28.5" customHeight="1" x14ac:dyDescent="0.25">
      <c r="A85" s="112"/>
      <c r="B85" s="90"/>
      <c r="C85" s="45"/>
      <c r="D85" s="41" t="s">
        <v>124</v>
      </c>
      <c r="E85" s="42" t="s">
        <v>210</v>
      </c>
      <c r="F85" s="42">
        <v>18</v>
      </c>
      <c r="G85" s="64" t="s">
        <v>125</v>
      </c>
      <c r="H85" s="119"/>
      <c r="I85" s="42" t="s">
        <v>226</v>
      </c>
      <c r="J85" s="53"/>
      <c r="K85" s="42">
        <v>18</v>
      </c>
      <c r="L85" s="64" t="s">
        <v>125</v>
      </c>
      <c r="M85" s="119"/>
      <c r="N85" s="2"/>
      <c r="O85" s="2"/>
      <c r="P85" s="2"/>
    </row>
    <row r="86" spans="1:16" s="4" customFormat="1" ht="36" customHeight="1" x14ac:dyDescent="0.25">
      <c r="A86" s="112"/>
      <c r="B86" s="90"/>
      <c r="C86" s="45"/>
      <c r="D86" s="41" t="s">
        <v>123</v>
      </c>
      <c r="E86" s="42" t="s">
        <v>210</v>
      </c>
      <c r="F86" s="42">
        <v>17</v>
      </c>
      <c r="G86" s="64" t="s">
        <v>122</v>
      </c>
      <c r="H86" s="119"/>
      <c r="I86" s="42" t="s">
        <v>226</v>
      </c>
      <c r="J86" s="53"/>
      <c r="K86" s="42">
        <v>17</v>
      </c>
      <c r="L86" s="64" t="s">
        <v>122</v>
      </c>
      <c r="M86" s="119"/>
      <c r="N86" s="2"/>
      <c r="O86" s="2"/>
      <c r="P86" s="2"/>
    </row>
    <row r="87" spans="1:16" s="4" customFormat="1" ht="28.5" customHeight="1" x14ac:dyDescent="0.25">
      <c r="A87" s="112"/>
      <c r="B87" s="90"/>
      <c r="C87" s="45"/>
      <c r="D87" s="41" t="s">
        <v>121</v>
      </c>
      <c r="E87" s="42" t="s">
        <v>210</v>
      </c>
      <c r="F87" s="42">
        <v>14</v>
      </c>
      <c r="G87" s="64" t="s">
        <v>120</v>
      </c>
      <c r="H87" s="119"/>
      <c r="I87" s="42" t="s">
        <v>226</v>
      </c>
      <c r="J87" s="53"/>
      <c r="K87" s="42">
        <v>14</v>
      </c>
      <c r="L87" s="64" t="s">
        <v>120</v>
      </c>
      <c r="M87" s="119"/>
      <c r="N87" s="2"/>
      <c r="O87" s="2"/>
      <c r="P87" s="2"/>
    </row>
    <row r="88" spans="1:16" s="4" customFormat="1" ht="46.15" customHeight="1" x14ac:dyDescent="0.25">
      <c r="A88" s="112"/>
      <c r="B88" s="90"/>
      <c r="C88" s="45"/>
      <c r="D88" s="41" t="s">
        <v>208</v>
      </c>
      <c r="E88" s="42" t="s">
        <v>210</v>
      </c>
      <c r="F88" s="42">
        <v>34</v>
      </c>
      <c r="G88" s="64" t="s">
        <v>118</v>
      </c>
      <c r="H88" s="119"/>
      <c r="I88" s="42" t="s">
        <v>226</v>
      </c>
      <c r="J88" s="53"/>
      <c r="K88" s="42">
        <v>34</v>
      </c>
      <c r="L88" s="64" t="s">
        <v>118</v>
      </c>
      <c r="M88" s="119"/>
      <c r="N88" s="2"/>
      <c r="O88" s="2"/>
      <c r="P88" s="2"/>
    </row>
    <row r="89" spans="1:16" s="4" customFormat="1" ht="33.6" customHeight="1" x14ac:dyDescent="0.25">
      <c r="A89" s="112"/>
      <c r="B89" s="90"/>
      <c r="C89" s="45"/>
      <c r="D89" s="41" t="s">
        <v>175</v>
      </c>
      <c r="E89" s="42" t="s">
        <v>210</v>
      </c>
      <c r="F89" s="42">
        <v>14</v>
      </c>
      <c r="G89" s="64" t="s">
        <v>120</v>
      </c>
      <c r="H89" s="120"/>
      <c r="I89" s="42" t="s">
        <v>226</v>
      </c>
      <c r="J89" s="53"/>
      <c r="K89" s="42">
        <v>14</v>
      </c>
      <c r="L89" s="64" t="s">
        <v>120</v>
      </c>
      <c r="M89" s="120"/>
      <c r="N89" s="2"/>
      <c r="O89" s="2"/>
      <c r="P89" s="2"/>
    </row>
    <row r="90" spans="1:16" s="4" customFormat="1" ht="57" customHeight="1" x14ac:dyDescent="0.25">
      <c r="A90" s="112"/>
      <c r="B90" s="90" t="s">
        <v>110</v>
      </c>
      <c r="C90" s="45" t="s">
        <v>111</v>
      </c>
      <c r="D90" s="41" t="s">
        <v>189</v>
      </c>
      <c r="E90" s="42" t="s">
        <v>210</v>
      </c>
      <c r="F90" s="42">
        <v>2</v>
      </c>
      <c r="G90" s="64" t="s">
        <v>17</v>
      </c>
      <c r="H90" s="118">
        <v>57913570</v>
      </c>
      <c r="I90" s="42" t="s">
        <v>226</v>
      </c>
      <c r="J90" s="53"/>
      <c r="K90" s="42">
        <v>2</v>
      </c>
      <c r="L90" s="64" t="s">
        <v>17</v>
      </c>
      <c r="M90" s="118">
        <v>57913570</v>
      </c>
      <c r="N90" s="2"/>
      <c r="O90" s="2"/>
      <c r="P90" s="2"/>
    </row>
    <row r="91" spans="1:16" ht="44.25" customHeight="1" x14ac:dyDescent="0.25">
      <c r="A91" s="113"/>
      <c r="B91" s="96"/>
      <c r="C91" s="96"/>
      <c r="D91" s="41" t="s">
        <v>213</v>
      </c>
      <c r="E91" s="42" t="s">
        <v>210</v>
      </c>
      <c r="F91" s="42">
        <v>200</v>
      </c>
      <c r="G91" s="64" t="s">
        <v>8</v>
      </c>
      <c r="H91" s="120"/>
      <c r="I91" s="42" t="s">
        <v>226</v>
      </c>
      <c r="J91" s="53"/>
      <c r="K91" s="42">
        <v>200</v>
      </c>
      <c r="L91" s="64" t="s">
        <v>8</v>
      </c>
      <c r="M91" s="120"/>
    </row>
    <row r="92" spans="1:16" ht="22.15" customHeight="1" x14ac:dyDescent="0.25">
      <c r="A92" s="53"/>
      <c r="B92" s="96"/>
      <c r="C92" s="102" t="s">
        <v>225</v>
      </c>
      <c r="D92" s="103"/>
      <c r="E92" s="103"/>
      <c r="F92" s="104"/>
      <c r="G92" s="105"/>
      <c r="H92" s="106">
        <f>SUM(H13+H38+H54+H67+H75+H80)</f>
        <v>6857028045</v>
      </c>
      <c r="I92" s="107"/>
      <c r="J92" s="107"/>
      <c r="K92" s="103"/>
      <c r="L92" s="107"/>
      <c r="M92" s="106">
        <f>SUM(M13+M38+M54+M67+M75+M80)</f>
        <v>6967410909</v>
      </c>
    </row>
    <row r="93" spans="1:16" ht="15" x14ac:dyDescent="0.25">
      <c r="A93" s="97"/>
      <c r="B93" s="98"/>
      <c r="C93" s="98"/>
      <c r="D93" s="99"/>
      <c r="E93" s="99"/>
      <c r="F93" s="100"/>
      <c r="G93" s="101"/>
      <c r="H93" s="97"/>
      <c r="I93" s="97"/>
      <c r="J93" s="97"/>
      <c r="K93" s="99"/>
      <c r="L93" s="97"/>
      <c r="M93" s="97"/>
    </row>
    <row r="94" spans="1:16" ht="15" x14ac:dyDescent="0.25">
      <c r="A94" s="97"/>
      <c r="B94" s="98"/>
      <c r="C94" s="98"/>
      <c r="D94" s="99"/>
      <c r="E94" s="99"/>
      <c r="F94" s="100"/>
      <c r="G94" s="101"/>
      <c r="H94" s="97"/>
      <c r="I94" s="97"/>
      <c r="J94" s="97"/>
      <c r="K94" s="99"/>
      <c r="L94" s="97"/>
      <c r="M94" s="97"/>
    </row>
    <row r="95" spans="1:16" ht="15" x14ac:dyDescent="0.2">
      <c r="A95" s="97"/>
      <c r="B95" s="98"/>
      <c r="C95" s="98"/>
      <c r="D95" s="99"/>
      <c r="E95" s="99"/>
      <c r="F95" s="100"/>
      <c r="G95" s="101"/>
      <c r="H95" s="13"/>
      <c r="I95" s="13"/>
      <c r="J95" s="13"/>
      <c r="K95" s="99"/>
      <c r="L95" s="97"/>
      <c r="M95" s="97"/>
    </row>
    <row r="96" spans="1:16" ht="15.75" x14ac:dyDescent="0.25">
      <c r="A96" s="97"/>
      <c r="B96" s="98"/>
      <c r="C96" s="98"/>
      <c r="D96" s="99"/>
      <c r="E96" s="99"/>
      <c r="F96" s="100"/>
      <c r="G96" s="101"/>
      <c r="H96" s="114"/>
      <c r="I96" s="114"/>
      <c r="J96" s="114"/>
      <c r="K96" s="99"/>
      <c r="L96" s="97"/>
      <c r="M96" s="97"/>
    </row>
    <row r="97" spans="1:13" ht="15.75" x14ac:dyDescent="0.25">
      <c r="A97" s="97"/>
      <c r="B97" s="98"/>
      <c r="C97" s="98"/>
      <c r="D97" s="99"/>
      <c r="E97" s="99"/>
      <c r="F97" s="100"/>
      <c r="G97" s="101"/>
      <c r="H97" s="14"/>
      <c r="I97" s="13"/>
      <c r="J97" s="13"/>
      <c r="K97" s="99"/>
      <c r="L97" s="97"/>
      <c r="M97" s="97"/>
    </row>
    <row r="98" spans="1:13" ht="15.75" x14ac:dyDescent="0.25">
      <c r="A98" s="97"/>
      <c r="B98" s="98"/>
      <c r="C98" s="98"/>
      <c r="D98" s="99"/>
      <c r="E98" s="99"/>
      <c r="F98" s="100"/>
      <c r="G98" s="101"/>
      <c r="H98" s="14"/>
      <c r="I98" s="13"/>
      <c r="J98" s="13"/>
      <c r="K98" s="99"/>
      <c r="L98" s="97"/>
      <c r="M98" s="97"/>
    </row>
    <row r="99" spans="1:13" ht="15.75" x14ac:dyDescent="0.25">
      <c r="A99" s="97"/>
      <c r="B99" s="98"/>
      <c r="C99" s="98"/>
      <c r="D99" s="99"/>
      <c r="E99" s="99"/>
      <c r="F99" s="100"/>
      <c r="G99" s="101"/>
      <c r="H99" s="14"/>
      <c r="I99" s="13"/>
      <c r="J99" s="13"/>
      <c r="K99" s="99"/>
      <c r="L99" s="97"/>
      <c r="M99" s="97"/>
    </row>
    <row r="100" spans="1:13" ht="15.75" x14ac:dyDescent="0.25">
      <c r="A100" s="97"/>
      <c r="B100" s="98"/>
      <c r="C100" s="98"/>
      <c r="D100" s="99"/>
      <c r="E100" s="99"/>
      <c r="F100" s="100"/>
      <c r="G100" s="101"/>
      <c r="H100" s="114"/>
      <c r="I100" s="114"/>
      <c r="J100" s="114"/>
      <c r="K100" s="99"/>
      <c r="L100" s="97"/>
      <c r="M100" s="97"/>
    </row>
    <row r="101" spans="1:13" ht="15.75" x14ac:dyDescent="0.25">
      <c r="A101" s="97"/>
      <c r="B101" s="98"/>
      <c r="C101" s="98"/>
      <c r="D101" s="99"/>
      <c r="E101" s="99"/>
      <c r="F101" s="100"/>
      <c r="G101" s="101"/>
      <c r="H101" s="114"/>
      <c r="I101" s="114"/>
      <c r="J101" s="114"/>
      <c r="K101" s="99"/>
      <c r="L101" s="97"/>
      <c r="M101" s="97"/>
    </row>
    <row r="102" spans="1:13" ht="15" x14ac:dyDescent="0.25">
      <c r="A102" s="97"/>
      <c r="B102" s="98"/>
      <c r="C102" s="98"/>
      <c r="D102" s="99"/>
      <c r="E102" s="99"/>
      <c r="F102" s="100"/>
      <c r="G102" s="101"/>
      <c r="H102" s="97"/>
      <c r="I102" s="97"/>
      <c r="J102" s="97"/>
      <c r="K102" s="99"/>
      <c r="L102" s="97"/>
      <c r="M102" s="97"/>
    </row>
    <row r="103" spans="1:13" ht="15" x14ac:dyDescent="0.25">
      <c r="A103" s="97"/>
      <c r="B103" s="98"/>
      <c r="C103" s="98"/>
      <c r="D103" s="99"/>
      <c r="E103" s="99"/>
      <c r="F103" s="100"/>
      <c r="G103" s="101"/>
      <c r="H103" s="97"/>
      <c r="I103" s="97"/>
      <c r="J103" s="97"/>
      <c r="K103" s="99"/>
      <c r="L103" s="97"/>
      <c r="M103" s="97"/>
    </row>
    <row r="104" spans="1:13" ht="15" x14ac:dyDescent="0.25">
      <c r="A104" s="97"/>
      <c r="B104" s="98"/>
      <c r="C104" s="98"/>
      <c r="D104" s="99"/>
      <c r="E104" s="99"/>
      <c r="F104" s="100"/>
      <c r="G104" s="101"/>
      <c r="H104" s="97"/>
      <c r="I104" s="97"/>
      <c r="J104" s="97"/>
      <c r="K104" s="99"/>
      <c r="L104" s="97"/>
      <c r="M104" s="97"/>
    </row>
  </sheetData>
  <mergeCells count="43">
    <mergeCell ref="M90:M91"/>
    <mergeCell ref="M49:M51"/>
    <mergeCell ref="M56:M57"/>
    <mergeCell ref="M58:M60"/>
    <mergeCell ref="M72:M74"/>
    <mergeCell ref="M83:M89"/>
    <mergeCell ref="K12:L12"/>
    <mergeCell ref="M10:M11"/>
    <mergeCell ref="A5:M5"/>
    <mergeCell ref="K9:M9"/>
    <mergeCell ref="M40:M47"/>
    <mergeCell ref="A13:A37"/>
    <mergeCell ref="A3:M3"/>
    <mergeCell ref="A9:A11"/>
    <mergeCell ref="A7:M7"/>
    <mergeCell ref="A2:M2"/>
    <mergeCell ref="F10:G11"/>
    <mergeCell ref="H10:H11"/>
    <mergeCell ref="I10:I11"/>
    <mergeCell ref="J10:J11"/>
    <mergeCell ref="A4:M4"/>
    <mergeCell ref="K10:L11"/>
    <mergeCell ref="E10:E11"/>
    <mergeCell ref="H96:J96"/>
    <mergeCell ref="H100:J100"/>
    <mergeCell ref="H101:J101"/>
    <mergeCell ref="B9:B11"/>
    <mergeCell ref="D9:D11"/>
    <mergeCell ref="C9:C11"/>
    <mergeCell ref="F12:G12"/>
    <mergeCell ref="H40:H47"/>
    <mergeCell ref="H49:H51"/>
    <mergeCell ref="H56:H57"/>
    <mergeCell ref="H58:H60"/>
    <mergeCell ref="H72:H74"/>
    <mergeCell ref="H83:H89"/>
    <mergeCell ref="H90:H91"/>
    <mergeCell ref="E9:J9"/>
    <mergeCell ref="A80:A91"/>
    <mergeCell ref="A75:A79"/>
    <mergeCell ref="A67:A74"/>
    <mergeCell ref="A54:A66"/>
    <mergeCell ref="A38:A53"/>
  </mergeCells>
  <pageMargins left="0.78740157480314965" right="0.78740157480314965" top="0.59055118110236227" bottom="0.59055118110236227" header="0.31496062992125984" footer="0.31496062992125984"/>
  <pageSetup paperSize="5" scale="7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TC.33</vt:lpstr>
      <vt:lpstr>'TABEL TC.33'!Print_Area</vt:lpstr>
      <vt:lpstr>'TABEL TC.33'!Print_Titles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2022-03-04T04:58:55Z</cp:lastPrinted>
  <dcterms:created xsi:type="dcterms:W3CDTF">2021-04-06T04:33:03Z</dcterms:created>
  <dcterms:modified xsi:type="dcterms:W3CDTF">2022-03-04T08:53:19Z</dcterms:modified>
</cp:coreProperties>
</file>